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la.ann\Desktop\2024\"/>
    </mc:Choice>
  </mc:AlternateContent>
  <xr:revisionPtr revIDLastSave="0" documentId="13_ncr:1_{7A7DFA51-DD11-472B-94D9-499D36DFEE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ce" sheetId="6" r:id="rId1"/>
    <sheet name="Bon de commande 2024" sheetId="4" r:id="rId2"/>
    <sheet name="Boucles à recommander" sheetId="5" r:id="rId3"/>
  </sheets>
  <definedNames>
    <definedName name="OLE_LINK1" localSheetId="0">Notice!$B$1</definedName>
    <definedName name="_xlnm.Print_Area" localSheetId="1">'Bon de commande 2024'!$B$1:$I$57</definedName>
  </definedNames>
  <calcPr calcId="191029"/>
  <customWorkbookViews>
    <customWorkbookView name="BON ELEVEUR" guid="{D6AAF851-1731-43C6-A55B-783DB5DF2521}" maximized="1" windowWidth="1600" windowHeight="71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1" i="4" l="1"/>
  <c r="I50" i="4"/>
  <c r="I48" i="4"/>
  <c r="I47" i="4" l="1"/>
  <c r="I49" i="4" s="1"/>
  <c r="H37" i="4"/>
  <c r="H44" i="4"/>
  <c r="G37" i="4" l="1"/>
  <c r="I37" i="4" s="1"/>
  <c r="I19" i="4"/>
  <c r="I20" i="4"/>
  <c r="I21" i="4"/>
  <c r="I18" i="4"/>
  <c r="I6" i="4" l="1"/>
  <c r="I14" i="4" l="1"/>
  <c r="I13" i="4"/>
  <c r="I12" i="4"/>
  <c r="I11" i="4"/>
  <c r="I10" i="4"/>
  <c r="I9" i="4"/>
  <c r="I8" i="4"/>
  <c r="I7" i="4"/>
  <c r="H15" i="4" l="1"/>
  <c r="I15" i="4" s="1"/>
  <c r="I16" i="4" s="1"/>
  <c r="I44" i="4" l="1"/>
  <c r="I43" i="4"/>
  <c r="I42" i="4"/>
  <c r="I41" i="4"/>
  <c r="I40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38" i="4" l="1"/>
  <c r="I45" i="4"/>
  <c r="I52" i="4" s="1"/>
</calcChain>
</file>

<file path=xl/sharedStrings.xml><?xml version="1.0" encoding="utf-8"?>
<sst xmlns="http://schemas.openxmlformats.org/spreadsheetml/2006/main" count="120" uniqueCount="81">
  <si>
    <t>Quantité</t>
  </si>
  <si>
    <t>Naissances</t>
  </si>
  <si>
    <t>Remplacement</t>
  </si>
  <si>
    <t>Matériels</t>
  </si>
  <si>
    <t>Feutre pour boucle rouge</t>
  </si>
  <si>
    <t>TOTAL A</t>
  </si>
  <si>
    <t xml:space="preserve">2ème repère barrette conventionnelle </t>
  </si>
  <si>
    <t>TOTAL B</t>
  </si>
  <si>
    <t>TOTAL C</t>
  </si>
  <si>
    <t>TOTAL D</t>
  </si>
  <si>
    <t xml:space="preserve">Frais de port </t>
  </si>
  <si>
    <t>Conventionnel</t>
  </si>
  <si>
    <t>Animaux identifiés avec 2 repères et ayant perdu leur repère conventionnel</t>
  </si>
  <si>
    <t>Electronique</t>
  </si>
  <si>
    <t>Indicatif de Marquage</t>
  </si>
  <si>
    <t>Numéro d'Ordre</t>
  </si>
  <si>
    <t>Animaux identifiés avec 2 repères et ayant perdu leur repère électronique</t>
  </si>
  <si>
    <r>
      <t xml:space="preserve">Conventionnel </t>
    </r>
    <r>
      <rPr>
        <i/>
        <sz val="10"/>
        <color theme="1"/>
        <rFont val="Calibri"/>
        <family val="2"/>
        <scheme val="minor"/>
      </rPr>
      <t>(Animaux identifiés avec 1 repère électronique à la naissance)</t>
    </r>
  </si>
  <si>
    <t>PU TTC</t>
  </si>
  <si>
    <t>TTC €</t>
  </si>
  <si>
    <r>
      <t xml:space="preserve">Boucle en 1 exemplaire </t>
    </r>
    <r>
      <rPr>
        <i/>
        <sz val="10"/>
        <color rgb="FF000000"/>
        <rFont val="Calibri"/>
        <family val="2"/>
        <scheme val="minor"/>
      </rPr>
      <t xml:space="preserve">(électronique) </t>
    </r>
  </si>
  <si>
    <r>
      <t xml:space="preserve">Boucles en 2 exemplaires </t>
    </r>
    <r>
      <rPr>
        <i/>
        <sz val="10"/>
        <color rgb="FF000000"/>
        <rFont val="Calibri"/>
        <family val="2"/>
        <scheme val="minor"/>
      </rPr>
      <t>(électronique + conventionnelle)</t>
    </r>
  </si>
  <si>
    <t>2ème repère conventionnel</t>
  </si>
  <si>
    <t>Remplir liste au dos</t>
  </si>
  <si>
    <t>Boucle conventionnelle de rebouclage à l'identique</t>
  </si>
  <si>
    <t>Boucle électronique de rebouclage à l'identique</t>
  </si>
  <si>
    <t>Boucle rouge provisoire vierge</t>
  </si>
  <si>
    <t>Barrette conventionnelle de rebouclage à l'identique</t>
  </si>
  <si>
    <r>
      <t>Pince</t>
    </r>
    <r>
      <rPr>
        <i/>
        <sz val="10"/>
        <color rgb="FF000000"/>
        <rFont val="Calibri"/>
        <family val="2"/>
        <scheme val="minor"/>
      </rPr>
      <t xml:space="preserve"> (livrée avec pointeau)</t>
    </r>
  </si>
  <si>
    <t>Pointeau</t>
  </si>
  <si>
    <t>Frais de port</t>
  </si>
  <si>
    <t xml:space="preserve">Naissances </t>
  </si>
  <si>
    <t>Gamme ROXAN (Barrettes millesimées)</t>
  </si>
  <si>
    <r>
      <t xml:space="preserve">Barrette en 1 exemplaire </t>
    </r>
    <r>
      <rPr>
        <i/>
        <sz val="10"/>
        <color rgb="FF000000"/>
        <rFont val="Calibri"/>
        <family val="2"/>
        <scheme val="minor"/>
      </rPr>
      <t>(électronique)</t>
    </r>
  </si>
  <si>
    <t>Multiple de 20</t>
  </si>
  <si>
    <r>
      <t xml:space="preserve">Barrettes en 2 exemplaires </t>
    </r>
    <r>
      <rPr>
        <i/>
        <sz val="10"/>
        <color rgb="FF000000"/>
        <rFont val="Calibri"/>
        <family val="2"/>
        <scheme val="minor"/>
      </rPr>
      <t>(électronique+ conventionnelle)</t>
    </r>
  </si>
  <si>
    <t>Multiple de 10</t>
  </si>
  <si>
    <r>
      <t>2</t>
    </r>
    <r>
      <rPr>
        <vertAlign val="superscript"/>
        <sz val="10"/>
        <color rgb="FF000000"/>
        <rFont val="Calibri"/>
        <family val="2"/>
        <scheme val="minor"/>
      </rPr>
      <t>ème</t>
    </r>
    <r>
      <rPr>
        <sz val="10"/>
        <color rgb="FF000000"/>
        <rFont val="Calibri"/>
        <family val="2"/>
        <scheme val="minor"/>
      </rPr>
      <t xml:space="preserve"> repère barrette conventionnelle</t>
    </r>
    <r>
      <rPr>
        <sz val="8"/>
        <color theme="9"/>
        <rFont val="Calibri"/>
        <family val="2"/>
        <scheme val="minor"/>
      </rPr>
      <t/>
    </r>
  </si>
  <si>
    <t>Multiple de 20 - remplir liste au dos</t>
  </si>
  <si>
    <t>Gamme FET TAG (Barrettes non millésimées)</t>
  </si>
  <si>
    <r>
      <t>Barrettes en 2 exemplaires</t>
    </r>
    <r>
      <rPr>
        <i/>
        <sz val="10"/>
        <color rgb="FF000000"/>
        <rFont val="Calibri"/>
        <family val="2"/>
        <scheme val="minor"/>
      </rPr>
      <t xml:space="preserve"> (électronique+ conventionnelle)</t>
    </r>
  </si>
  <si>
    <t>Multiple de 5</t>
  </si>
  <si>
    <t>Multiple de 10 - remplir liste au dos</t>
  </si>
  <si>
    <t>Gamme ROXAN</t>
  </si>
  <si>
    <t>Barrette électronique de rebouclage à l'identique</t>
  </si>
  <si>
    <t>Barrette rouge provisoire vierge</t>
  </si>
  <si>
    <t>Gamme Fet Tag</t>
  </si>
  <si>
    <t>Matériel</t>
  </si>
  <si>
    <t>Gamme Roxan</t>
  </si>
  <si>
    <r>
      <t xml:space="preserve">Pince automatique </t>
    </r>
    <r>
      <rPr>
        <i/>
        <sz val="10"/>
        <color rgb="FF000000"/>
        <rFont val="Calibri"/>
        <family val="2"/>
        <scheme val="minor"/>
      </rPr>
      <t>(non compatible FetTag)</t>
    </r>
  </si>
  <si>
    <r>
      <t xml:space="preserve">Pince manuelle Tagman </t>
    </r>
    <r>
      <rPr>
        <i/>
        <sz val="10"/>
        <color rgb="FF000000"/>
        <rFont val="Calibri"/>
        <family val="2"/>
        <scheme val="minor"/>
      </rPr>
      <t>(non compatible FetTag)</t>
    </r>
  </si>
  <si>
    <t>Gamme Fet-tag</t>
  </si>
  <si>
    <t>Pince- FET TAG</t>
  </si>
  <si>
    <t>Paturon conventionnel</t>
  </si>
  <si>
    <t>Paturon conventionnel de remplacement à l'identique</t>
  </si>
  <si>
    <t>Paturon électronique de remplacement à l'identique</t>
  </si>
  <si>
    <t>DIVERS</t>
  </si>
  <si>
    <t>Tout autre repère peut être commandé à l'EdE sur demande.</t>
  </si>
  <si>
    <t>Aucune commande ne sera validée sans le retour du recensement</t>
  </si>
  <si>
    <r>
      <rPr>
        <sz val="10"/>
        <color rgb="FF000000"/>
        <rFont val="Wingdings"/>
        <charset val="2"/>
      </rPr>
      <t>o</t>
    </r>
    <r>
      <rPr>
        <sz val="10"/>
        <color rgb="FF000000"/>
        <rFont val="Calibri"/>
        <family val="2"/>
      </rPr>
      <t xml:space="preserve"> </t>
    </r>
    <r>
      <rPr>
        <sz val="10"/>
        <color rgb="FF000000"/>
        <rFont val="Calibri"/>
        <family val="2"/>
        <scheme val="minor"/>
      </rPr>
      <t>Je joins le règlement à ma commande sous forme de chèque à l'ordre de l'Agent Comptable de la Chambre d'Agriculture</t>
    </r>
  </si>
  <si>
    <r>
      <rPr>
        <sz val="10"/>
        <color theme="1"/>
        <rFont val="Wingdings"/>
        <charset val="2"/>
      </rPr>
      <t>o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Calibri"/>
        <family val="2"/>
        <scheme val="minor"/>
      </rPr>
      <t>Je suis en prélèvement automatique, je ne joins pas de chèque</t>
    </r>
  </si>
  <si>
    <t xml:space="preserve">A : </t>
  </si>
  <si>
    <t xml:space="preserve">Le: </t>
  </si>
  <si>
    <t>Signature :</t>
  </si>
  <si>
    <t>N° d'ordre</t>
  </si>
  <si>
    <t>N° d'Ordre</t>
  </si>
  <si>
    <r>
      <t>TOTAL GENERAL (en TTC )</t>
    </r>
    <r>
      <rPr>
        <b/>
        <sz val="8"/>
        <color rgb="FF000000"/>
        <rFont val="Calibri"/>
        <family val="2"/>
        <scheme val="minor"/>
      </rPr>
      <t xml:space="preserve"> 2 chiffres après la virgule</t>
    </r>
  </si>
  <si>
    <r>
      <t>FRAIS DE GESTION (en TTC)</t>
    </r>
    <r>
      <rPr>
        <b/>
        <sz val="8"/>
        <color rgb="FF000000"/>
        <rFont val="Calibri"/>
        <family val="2"/>
        <scheme val="minor"/>
      </rPr>
      <t xml:space="preserve"> pour toute commande sup à 10 boucles</t>
    </r>
  </si>
  <si>
    <t>Paturon électronique</t>
  </si>
  <si>
    <t>REYFLEX - Gamme paturon</t>
  </si>
  <si>
    <t>Barrette rigide (marque auriculaire à durée de vie courte) en 1 exemplaire</t>
  </si>
  <si>
    <t>Pince - repère à durée de vie courte</t>
  </si>
  <si>
    <t>Gamme spécifique caprin</t>
  </si>
  <si>
    <t>Animaux nains - Paturon conventionnel</t>
  </si>
  <si>
    <t>Animaux nains - Repère auriculaire électronique et Paturon conventionnel</t>
  </si>
  <si>
    <t>Multiple de 25</t>
  </si>
  <si>
    <t>DATAMARS - Attention les gammes Roxan et Fet-Tag ne sont pas compatibles</t>
  </si>
  <si>
    <t>ALLFLEX - Boucles pendentifs</t>
  </si>
  <si>
    <t>Carnet d'agnelage avec frais postaux</t>
  </si>
  <si>
    <t>Carnet de 25 documents de circulation avec frais postaux</t>
  </si>
  <si>
    <t>Total A+B+C+D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</si>
</sst>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164" formatCode="#,##0.00\ &quot;€&quot;"/>
    <numFmt numFmtId="165" formatCode="#,##0.000\ &quot;€&quot;;[Red]\-#,##0.000\ &quot;€&quot;"/>
    <numFmt numFmtId="166" formatCode="#,##0\ &quot;€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6"/>
      <color theme="1"/>
      <name val="Wingdings"/>
      <charset val="2"/>
    </font>
    <font>
      <i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8"/>
      <color theme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rgb="FF000000"/>
      <name val="Wingdings"/>
      <charset val="2"/>
    </font>
    <font>
      <sz val="10"/>
      <color rgb="FF000000"/>
      <name val="Calibri"/>
      <family val="2"/>
    </font>
    <font>
      <sz val="10"/>
      <color theme="1"/>
      <name val="Wingdings"/>
      <charset val="2"/>
    </font>
    <font>
      <sz val="10"/>
      <color theme="1"/>
      <name val="Calibri"/>
      <family val="2"/>
    </font>
    <font>
      <b/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9DFE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3" borderId="9" xfId="0" applyFill="1" applyBorder="1" applyAlignment="1">
      <alignment wrapText="1"/>
    </xf>
    <xf numFmtId="0" fontId="0" fillId="0" borderId="0" xfId="0" applyAlignment="1"/>
    <xf numFmtId="0" fontId="7" fillId="0" borderId="0" xfId="0" applyFont="1" applyAlignment="1">
      <alignment horizontal="right" vertical="top"/>
    </xf>
    <xf numFmtId="0" fontId="0" fillId="0" borderId="9" xfId="0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/>
    <xf numFmtId="0" fontId="0" fillId="0" borderId="8" xfId="0" applyBorder="1" applyAlignment="1">
      <alignment horizontal="left" vertical="top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6" fillId="4" borderId="29" xfId="0" applyFont="1" applyFill="1" applyBorder="1" applyAlignment="1">
      <alignment horizontal="center" vertical="top" wrapText="1"/>
    </xf>
    <xf numFmtId="0" fontId="5" fillId="0" borderId="21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right" vertical="center" wrapText="1"/>
    </xf>
    <xf numFmtId="0" fontId="10" fillId="0" borderId="1" xfId="0" applyFont="1" applyBorder="1" applyProtection="1">
      <protection locked="0"/>
    </xf>
    <xf numFmtId="0" fontId="6" fillId="4" borderId="32" xfId="0" applyFont="1" applyFill="1" applyBorder="1" applyAlignment="1">
      <alignment horizontal="center" vertical="top" wrapText="1"/>
    </xf>
    <xf numFmtId="0" fontId="10" fillId="0" borderId="9" xfId="0" applyFont="1" applyBorder="1" applyProtection="1">
      <protection locked="0"/>
    </xf>
    <xf numFmtId="0" fontId="6" fillId="4" borderId="35" xfId="0" applyFont="1" applyFill="1" applyBorder="1" applyAlignment="1">
      <alignment horizontal="center" vertical="top" wrapText="1"/>
    </xf>
    <xf numFmtId="0" fontId="5" fillId="0" borderId="25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right" vertical="center" wrapText="1"/>
    </xf>
    <xf numFmtId="0" fontId="10" fillId="0" borderId="2" xfId="0" applyFont="1" applyBorder="1" applyProtection="1">
      <protection locked="0"/>
    </xf>
    <xf numFmtId="0" fontId="11" fillId="0" borderId="30" xfId="0" applyFont="1" applyBorder="1" applyAlignment="1">
      <alignment horizontal="right" vertical="center" wrapText="1"/>
    </xf>
    <xf numFmtId="0" fontId="6" fillId="5" borderId="29" xfId="0" applyFont="1" applyFill="1" applyBorder="1" applyAlignment="1">
      <alignment horizontal="center" vertical="top" wrapText="1"/>
    </xf>
    <xf numFmtId="0" fontId="6" fillId="5" borderId="32" xfId="0" applyFont="1" applyFill="1" applyBorder="1" applyAlignment="1">
      <alignment horizontal="center" vertical="top" wrapText="1"/>
    </xf>
    <xf numFmtId="0" fontId="5" fillId="0" borderId="23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right" vertical="center" wrapText="1"/>
    </xf>
    <xf numFmtId="0" fontId="6" fillId="5" borderId="35" xfId="0" applyFont="1" applyFill="1" applyBorder="1" applyAlignment="1">
      <alignment horizontal="center" vertical="top" wrapText="1"/>
    </xf>
    <xf numFmtId="0" fontId="10" fillId="0" borderId="38" xfId="0" applyFont="1" applyBorder="1" applyProtection="1">
      <protection locked="0"/>
    </xf>
    <xf numFmtId="0" fontId="6" fillId="6" borderId="29" xfId="0" applyFont="1" applyFill="1" applyBorder="1" applyAlignment="1">
      <alignment vertical="center" wrapText="1"/>
    </xf>
    <xf numFmtId="0" fontId="6" fillId="6" borderId="32" xfId="0" applyFont="1" applyFill="1" applyBorder="1" applyAlignment="1">
      <alignment vertical="center" wrapText="1"/>
    </xf>
    <xf numFmtId="0" fontId="5" fillId="0" borderId="33" xfId="0" applyFont="1" applyBorder="1" applyAlignment="1">
      <alignment horizontal="right" vertical="center" wrapText="1"/>
    </xf>
    <xf numFmtId="0" fontId="5" fillId="0" borderId="41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right" vertical="center" wrapText="1"/>
    </xf>
    <xf numFmtId="0" fontId="10" fillId="0" borderId="20" xfId="0" applyFont="1" applyBorder="1" applyProtection="1">
      <protection locked="0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 applyProtection="1">
      <alignment horizontal="right" vertical="center" wrapText="1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 wrapText="1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8" fontId="0" fillId="7" borderId="17" xfId="0" applyNumberFormat="1" applyFont="1" applyFill="1" applyBorder="1" applyAlignment="1"/>
    <xf numFmtId="0" fontId="5" fillId="0" borderId="1" xfId="0" applyFont="1" applyBorder="1" applyAlignment="1" applyProtection="1">
      <alignment horizontal="right" vertical="center" wrapText="1"/>
      <protection locked="0"/>
    </xf>
    <xf numFmtId="0" fontId="5" fillId="0" borderId="9" xfId="0" applyFont="1" applyBorder="1" applyAlignment="1" applyProtection="1">
      <alignment horizontal="right" vertical="center" wrapText="1"/>
      <protection locked="0"/>
    </xf>
    <xf numFmtId="0" fontId="5" fillId="0" borderId="2" xfId="0" applyFont="1" applyBorder="1" applyAlignment="1" applyProtection="1">
      <alignment horizontal="right" vertical="center" wrapText="1"/>
      <protection locked="0"/>
    </xf>
    <xf numFmtId="0" fontId="6" fillId="4" borderId="48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right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right" vertical="center" wrapText="1"/>
    </xf>
    <xf numFmtId="164" fontId="6" fillId="0" borderId="52" xfId="0" applyNumberFormat="1" applyFont="1" applyFill="1" applyBorder="1" applyAlignment="1" applyProtection="1">
      <alignment horizontal="right" vertical="center" wrapText="1"/>
    </xf>
    <xf numFmtId="0" fontId="5" fillId="0" borderId="17" xfId="0" applyFont="1" applyFill="1" applyBorder="1" applyAlignment="1" applyProtection="1">
      <alignment horizontal="righ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right"/>
    </xf>
    <xf numFmtId="0" fontId="10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0" fontId="0" fillId="0" borderId="0" xfId="0" applyFill="1"/>
    <xf numFmtId="0" fontId="6" fillId="4" borderId="54" xfId="0" applyFont="1" applyFill="1" applyBorder="1" applyAlignment="1">
      <alignment horizontal="center" vertical="center" wrapText="1"/>
    </xf>
    <xf numFmtId="0" fontId="10" fillId="0" borderId="23" xfId="0" applyFont="1" applyBorder="1"/>
    <xf numFmtId="0" fontId="10" fillId="0" borderId="33" xfId="0" applyFont="1" applyBorder="1" applyAlignment="1">
      <alignment horizontal="right"/>
    </xf>
    <xf numFmtId="0" fontId="6" fillId="4" borderId="55" xfId="0" applyFont="1" applyFill="1" applyBorder="1" applyAlignment="1">
      <alignment horizontal="center" vertical="center" wrapText="1"/>
    </xf>
    <xf numFmtId="0" fontId="10" fillId="0" borderId="25" xfId="0" applyFont="1" applyBorder="1"/>
    <xf numFmtId="0" fontId="10" fillId="0" borderId="36" xfId="0" applyFont="1" applyBorder="1" applyAlignment="1">
      <alignment horizontal="right"/>
    </xf>
    <xf numFmtId="0" fontId="6" fillId="5" borderId="53" xfId="0" applyFont="1" applyFill="1" applyBorder="1" applyAlignment="1">
      <alignment horizontal="center" vertical="center" wrapText="1"/>
    </xf>
    <xf numFmtId="0" fontId="10" fillId="0" borderId="21" xfId="0" applyFont="1" applyFill="1" applyBorder="1"/>
    <xf numFmtId="0" fontId="6" fillId="5" borderId="55" xfId="0" applyFont="1" applyFill="1" applyBorder="1" applyAlignment="1">
      <alignment horizontal="center" vertical="center" wrapText="1"/>
    </xf>
    <xf numFmtId="0" fontId="10" fillId="0" borderId="25" xfId="0" applyFont="1" applyFill="1" applyBorder="1"/>
    <xf numFmtId="0" fontId="11" fillId="0" borderId="36" xfId="0" applyFont="1" applyFill="1" applyBorder="1" applyAlignment="1">
      <alignment horizontal="right"/>
    </xf>
    <xf numFmtId="0" fontId="6" fillId="2" borderId="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55" xfId="0" applyFont="1" applyFill="1" applyBorder="1" applyAlignment="1" applyProtection="1">
      <alignment horizontal="right" vertical="center" wrapText="1"/>
    </xf>
    <xf numFmtId="0" fontId="1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56" xfId="0" applyFont="1" applyBorder="1" applyAlignment="1">
      <alignment horizontal="center" vertical="center" wrapText="1"/>
    </xf>
    <xf numFmtId="0" fontId="10" fillId="0" borderId="0" xfId="0" applyFont="1" applyAlignment="1"/>
    <xf numFmtId="0" fontId="12" fillId="0" borderId="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/>
    <xf numFmtId="0" fontId="1" fillId="0" borderId="0" xfId="0" applyFont="1" applyFill="1"/>
    <xf numFmtId="0" fontId="0" fillId="0" borderId="0" xfId="0" applyBorder="1"/>
    <xf numFmtId="0" fontId="0" fillId="0" borderId="8" xfId="0" applyBorder="1" applyAlignment="1">
      <alignment vertical="top"/>
    </xf>
    <xf numFmtId="0" fontId="10" fillId="0" borderId="1" xfId="0" applyFont="1" applyFill="1" applyBorder="1" applyProtection="1">
      <protection locked="0"/>
    </xf>
    <xf numFmtId="0" fontId="10" fillId="0" borderId="9" xfId="0" applyFont="1" applyFill="1" applyBorder="1" applyProtection="1">
      <protection locked="0"/>
    </xf>
    <xf numFmtId="0" fontId="10" fillId="0" borderId="2" xfId="0" applyFont="1" applyFill="1" applyBorder="1" applyProtection="1">
      <protection locked="0"/>
    </xf>
    <xf numFmtId="0" fontId="1" fillId="7" borderId="18" xfId="0" applyFont="1" applyFill="1" applyBorder="1" applyProtection="1"/>
    <xf numFmtId="0" fontId="4" fillId="2" borderId="11" xfId="0" applyFont="1" applyFill="1" applyBorder="1" applyAlignment="1" applyProtection="1">
      <alignment horizontal="center" vertical="center" wrapText="1"/>
    </xf>
    <xf numFmtId="0" fontId="4" fillId="7" borderId="57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Protection="1"/>
    <xf numFmtId="0" fontId="1" fillId="7" borderId="17" xfId="0" applyFont="1" applyFill="1" applyBorder="1" applyProtection="1"/>
    <xf numFmtId="0" fontId="4" fillId="2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right" vertical="center" wrapText="1"/>
    </xf>
    <xf numFmtId="8" fontId="6" fillId="0" borderId="10" xfId="0" applyNumberFormat="1" applyFont="1" applyFill="1" applyBorder="1" applyAlignment="1" applyProtection="1">
      <alignment horizontal="right" vertical="center" wrapText="1"/>
    </xf>
    <xf numFmtId="166" fontId="5" fillId="0" borderId="1" xfId="0" applyNumberFormat="1" applyFont="1" applyBorder="1" applyAlignment="1" applyProtection="1">
      <alignment vertical="center" wrapText="1"/>
    </xf>
    <xf numFmtId="2" fontId="6" fillId="0" borderId="55" xfId="0" applyNumberFormat="1" applyFont="1" applyFill="1" applyBorder="1" applyAlignment="1" applyProtection="1">
      <alignment horizontal="right" vertical="center" wrapText="1"/>
    </xf>
    <xf numFmtId="165" fontId="10" fillId="0" borderId="13" xfId="0" applyNumberFormat="1" applyFont="1" applyBorder="1" applyAlignment="1"/>
    <xf numFmtId="165" fontId="10" fillId="0" borderId="15" xfId="0" applyNumberFormat="1" applyFont="1" applyBorder="1" applyAlignment="1"/>
    <xf numFmtId="165" fontId="10" fillId="0" borderId="14" xfId="0" applyNumberFormat="1" applyFont="1" applyBorder="1" applyAlignment="1"/>
    <xf numFmtId="165" fontId="10" fillId="0" borderId="39" xfId="0" applyNumberFormat="1" applyFont="1" applyBorder="1" applyAlignment="1"/>
    <xf numFmtId="165" fontId="10" fillId="0" borderId="43" xfId="0" applyNumberFormat="1" applyFont="1" applyBorder="1" applyAlignment="1"/>
    <xf numFmtId="165" fontId="12" fillId="0" borderId="5" xfId="0" applyNumberFormat="1" applyFont="1" applyFill="1" applyBorder="1" applyAlignment="1"/>
    <xf numFmtId="165" fontId="10" fillId="0" borderId="13" xfId="0" applyNumberFormat="1" applyFont="1" applyFill="1" applyBorder="1" applyAlignment="1"/>
    <xf numFmtId="165" fontId="10" fillId="0" borderId="15" xfId="0" applyNumberFormat="1" applyFont="1" applyFill="1" applyBorder="1" applyAlignment="1"/>
    <xf numFmtId="165" fontId="10" fillId="0" borderId="14" xfId="0" applyNumberFormat="1" applyFont="1" applyFill="1" applyBorder="1" applyAlignment="1"/>
    <xf numFmtId="165" fontId="6" fillId="0" borderId="35" xfId="0" applyNumberFormat="1" applyFont="1" applyFill="1" applyBorder="1" applyAlignment="1">
      <alignment vertical="center" wrapText="1"/>
    </xf>
    <xf numFmtId="165" fontId="0" fillId="7" borderId="16" xfId="0" applyNumberFormat="1" applyFont="1" applyFill="1" applyBorder="1" applyAlignment="1"/>
    <xf numFmtId="165" fontId="2" fillId="7" borderId="32" xfId="0" applyNumberFormat="1" applyFont="1" applyFill="1" applyBorder="1" applyAlignment="1">
      <alignment vertical="center" wrapText="1"/>
    </xf>
    <xf numFmtId="165" fontId="5" fillId="0" borderId="13" xfId="0" applyNumberFormat="1" applyFont="1" applyBorder="1" applyAlignment="1">
      <alignment vertical="center" wrapText="1"/>
    </xf>
    <xf numFmtId="165" fontId="5" fillId="0" borderId="14" xfId="0" applyNumberFormat="1" applyFont="1" applyBorder="1" applyAlignment="1">
      <alignment vertical="center" wrapText="1"/>
    </xf>
    <xf numFmtId="165" fontId="5" fillId="0" borderId="15" xfId="0" applyNumberFormat="1" applyFont="1" applyBorder="1" applyAlignment="1">
      <alignment vertical="center" wrapText="1"/>
    </xf>
    <xf numFmtId="165" fontId="6" fillId="0" borderId="26" xfId="0" applyNumberFormat="1" applyFont="1" applyFill="1" applyBorder="1" applyAlignment="1">
      <alignment vertical="center" wrapText="1"/>
    </xf>
    <xf numFmtId="165" fontId="0" fillId="7" borderId="6" xfId="0" applyNumberFormat="1" applyFont="1" applyFill="1" applyBorder="1" applyAlignment="1"/>
    <xf numFmtId="8" fontId="5" fillId="0" borderId="2" xfId="0" applyNumberFormat="1" applyFont="1" applyBorder="1" applyAlignment="1" applyProtection="1">
      <alignment horizontal="right" vertical="center" wrapText="1"/>
    </xf>
    <xf numFmtId="8" fontId="5" fillId="0" borderId="38" xfId="0" applyNumberFormat="1" applyFont="1" applyBorder="1" applyAlignment="1" applyProtection="1">
      <alignment horizontal="right" vertical="center" wrapText="1"/>
    </xf>
    <xf numFmtId="0" fontId="22" fillId="0" borderId="0" xfId="0" applyFont="1"/>
    <xf numFmtId="0" fontId="22" fillId="0" borderId="0" xfId="0" applyFont="1" applyAlignment="1">
      <alignment wrapText="1"/>
    </xf>
    <xf numFmtId="164" fontId="5" fillId="0" borderId="9" xfId="0" applyNumberFormat="1" applyFont="1" applyBorder="1" applyAlignment="1" applyProtection="1">
      <alignment horizontal="right" vertical="center" wrapText="1"/>
      <protection locked="0"/>
    </xf>
    <xf numFmtId="0" fontId="5" fillId="0" borderId="59" xfId="0" applyFont="1" applyBorder="1" applyAlignment="1">
      <alignment horizontal="left" vertical="center" wrapText="1"/>
    </xf>
    <xf numFmtId="0" fontId="11" fillId="0" borderId="28" xfId="0" applyFont="1" applyBorder="1" applyAlignment="1">
      <alignment horizontal="right" vertical="center" wrapText="1"/>
    </xf>
    <xf numFmtId="0" fontId="10" fillId="0" borderId="37" xfId="0" applyFont="1" applyBorder="1"/>
    <xf numFmtId="0" fontId="11" fillId="0" borderId="34" xfId="0" applyFont="1" applyBorder="1" applyAlignment="1">
      <alignment horizontal="right" vertical="center" wrapText="1"/>
    </xf>
    <xf numFmtId="165" fontId="10" fillId="0" borderId="15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8" fontId="5" fillId="0" borderId="1" xfId="0" applyNumberFormat="1" applyFont="1" applyBorder="1" applyAlignment="1" applyProtection="1">
      <alignment horizontal="right" vertical="center" wrapText="1"/>
    </xf>
    <xf numFmtId="8" fontId="5" fillId="0" borderId="9" xfId="0" applyNumberFormat="1" applyFont="1" applyBorder="1" applyAlignment="1" applyProtection="1">
      <alignment horizontal="right" vertical="center" wrapText="1"/>
    </xf>
    <xf numFmtId="8" fontId="5" fillId="0" borderId="20" xfId="0" applyNumberFormat="1" applyFont="1" applyBorder="1" applyAlignment="1" applyProtection="1">
      <alignment horizontal="right" vertical="center" wrapText="1"/>
    </xf>
    <xf numFmtId="164" fontId="5" fillId="0" borderId="1" xfId="0" applyNumberFormat="1" applyFont="1" applyBorder="1" applyAlignment="1" applyProtection="1">
      <alignment vertical="center" wrapText="1"/>
    </xf>
    <xf numFmtId="164" fontId="5" fillId="0" borderId="9" xfId="0" applyNumberFormat="1" applyFont="1" applyBorder="1" applyAlignment="1" applyProtection="1">
      <alignment vertical="center" wrapText="1"/>
    </xf>
    <xf numFmtId="164" fontId="5" fillId="0" borderId="2" xfId="0" applyNumberFormat="1" applyFont="1" applyBorder="1" applyAlignment="1" applyProtection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 applyProtection="1">
      <alignment horizontal="right" vertical="center" wrapText="1"/>
    </xf>
    <xf numFmtId="164" fontId="10" fillId="0" borderId="9" xfId="0" applyNumberFormat="1" applyFont="1" applyFill="1" applyBorder="1"/>
    <xf numFmtId="164" fontId="10" fillId="0" borderId="2" xfId="0" applyNumberFormat="1" applyFont="1" applyFill="1" applyBorder="1"/>
    <xf numFmtId="164" fontId="10" fillId="0" borderId="1" xfId="0" applyNumberFormat="1" applyFont="1" applyFill="1" applyBorder="1"/>
    <xf numFmtId="0" fontId="24" fillId="0" borderId="0" xfId="0" applyFont="1"/>
    <xf numFmtId="0" fontId="4" fillId="2" borderId="53" xfId="0" applyFont="1" applyFill="1" applyBorder="1" applyAlignment="1" applyProtection="1">
      <alignment horizontal="center" vertical="center" wrapText="1"/>
      <protection locked="0"/>
    </xf>
    <xf numFmtId="0" fontId="4" fillId="2" borderId="53" xfId="0" applyFont="1" applyFill="1" applyBorder="1" applyAlignment="1" applyProtection="1">
      <alignment horizontal="center" vertical="center" wrapText="1"/>
    </xf>
    <xf numFmtId="0" fontId="4" fillId="2" borderId="29" xfId="0" applyFont="1" applyFill="1" applyBorder="1" applyAlignment="1">
      <alignment horizontal="right" vertical="center" wrapText="1"/>
    </xf>
    <xf numFmtId="165" fontId="5" fillId="0" borderId="9" xfId="0" applyNumberFormat="1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left" vertical="center" wrapText="1"/>
      <protection locked="0"/>
    </xf>
    <xf numFmtId="8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left" vertical="center" wrapText="1"/>
      <protection locked="0"/>
    </xf>
    <xf numFmtId="165" fontId="0" fillId="0" borderId="0" xfId="0" applyNumberFormat="1"/>
    <xf numFmtId="8" fontId="4" fillId="8" borderId="13" xfId="0" applyNumberFormat="1" applyFont="1" applyFill="1" applyBorder="1" applyAlignment="1">
      <alignment vertical="center" wrapText="1"/>
    </xf>
    <xf numFmtId="8" fontId="4" fillId="8" borderId="15" xfId="0" applyNumberFormat="1" applyFont="1" applyFill="1" applyBorder="1" applyAlignment="1">
      <alignment vertical="center" wrapText="1"/>
    </xf>
    <xf numFmtId="8" fontId="4" fillId="8" borderId="14" xfId="0" applyNumberFormat="1" applyFont="1" applyFill="1" applyBorder="1" applyAlignment="1">
      <alignment vertical="center" wrapText="1"/>
    </xf>
    <xf numFmtId="0" fontId="5" fillId="0" borderId="2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23" fillId="7" borderId="45" xfId="0" applyFont="1" applyFill="1" applyBorder="1" applyAlignment="1">
      <alignment horizontal="center" vertical="center" wrapText="1"/>
    </xf>
    <xf numFmtId="0" fontId="23" fillId="7" borderId="60" xfId="0" applyFont="1" applyFill="1" applyBorder="1" applyAlignment="1">
      <alignment horizontal="center" vertical="center" wrapText="1"/>
    </xf>
    <xf numFmtId="0" fontId="23" fillId="7" borderId="47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6" fillId="5" borderId="40" xfId="0" applyFont="1" applyFill="1" applyBorder="1" applyAlignment="1">
      <alignment horizontal="center" vertical="center" wrapText="1"/>
    </xf>
    <xf numFmtId="0" fontId="6" fillId="5" borderId="31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28" xfId="0" applyFont="1" applyFill="1" applyBorder="1" applyAlignment="1">
      <alignment horizontal="center" vertical="center" wrapText="1"/>
    </xf>
    <xf numFmtId="0" fontId="6" fillId="6" borderId="40" xfId="0" applyFont="1" applyFill="1" applyBorder="1" applyAlignment="1">
      <alignment horizontal="center" vertical="center" wrapText="1"/>
    </xf>
    <xf numFmtId="0" fontId="6" fillId="6" borderId="3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 vertical="top"/>
    </xf>
    <xf numFmtId="0" fontId="10" fillId="0" borderId="8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6" fillId="4" borderId="45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6" fillId="5" borderId="40" xfId="0" applyFont="1" applyFill="1" applyBorder="1" applyAlignment="1">
      <alignment horizontal="center" vertical="center" textRotation="90" wrapText="1"/>
    </xf>
    <xf numFmtId="0" fontId="6" fillId="5" borderId="50" xfId="0" applyFont="1" applyFill="1" applyBorder="1" applyAlignment="1">
      <alignment horizontal="center" vertical="center" textRotation="90" wrapText="1"/>
    </xf>
    <xf numFmtId="0" fontId="6" fillId="5" borderId="45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5" borderId="35" xfId="0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textRotation="90" wrapText="1"/>
    </xf>
    <xf numFmtId="0" fontId="6" fillId="4" borderId="58" xfId="0" applyFont="1" applyFill="1" applyBorder="1" applyAlignment="1">
      <alignment horizontal="center" vertical="center" textRotation="90" wrapText="1"/>
    </xf>
    <xf numFmtId="0" fontId="6" fillId="4" borderId="17" xfId="0" applyFont="1" applyFill="1" applyBorder="1" applyAlignment="1">
      <alignment horizontal="center" vertical="center" textRotation="90" wrapText="1"/>
    </xf>
    <xf numFmtId="0" fontId="6" fillId="6" borderId="51" xfId="0" applyFont="1" applyFill="1" applyBorder="1" applyAlignment="1">
      <alignment horizontal="center" vertical="center" textRotation="90" wrapText="1"/>
    </xf>
    <xf numFmtId="0" fontId="6" fillId="6" borderId="40" xfId="0" applyFont="1" applyFill="1" applyBorder="1" applyAlignment="1">
      <alignment horizontal="center" vertical="center" textRotation="90" wrapText="1"/>
    </xf>
    <xf numFmtId="0" fontId="6" fillId="6" borderId="19" xfId="0" applyFont="1" applyFill="1" applyBorder="1" applyAlignment="1">
      <alignment horizontal="center" vertical="center" textRotation="90" wrapText="1"/>
    </xf>
    <xf numFmtId="0" fontId="6" fillId="6" borderId="19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 indent="2"/>
    </xf>
    <xf numFmtId="0" fontId="4" fillId="2" borderId="18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readingOrder="1"/>
    </xf>
    <xf numFmtId="0" fontId="6" fillId="0" borderId="49" xfId="0" applyFont="1" applyBorder="1" applyAlignment="1">
      <alignment horizontal="left" vertical="center" readingOrder="1"/>
    </xf>
    <xf numFmtId="0" fontId="4" fillId="8" borderId="45" xfId="0" applyFont="1" applyFill="1" applyBorder="1" applyAlignment="1">
      <alignment horizontal="right" vertical="center" wrapText="1" indent="1"/>
    </xf>
    <xf numFmtId="0" fontId="4" fillId="8" borderId="1" xfId="0" applyFont="1" applyFill="1" applyBorder="1" applyAlignment="1">
      <alignment horizontal="right" vertical="center" wrapText="1" indent="1"/>
    </xf>
    <xf numFmtId="0" fontId="4" fillId="8" borderId="46" xfId="0" applyFont="1" applyFill="1" applyBorder="1" applyAlignment="1">
      <alignment horizontal="right" vertical="center" wrapText="1" indent="1"/>
    </xf>
    <xf numFmtId="0" fontId="4" fillId="8" borderId="9" xfId="0" applyFont="1" applyFill="1" applyBorder="1" applyAlignment="1">
      <alignment horizontal="right" vertical="center" wrapText="1" indent="1"/>
    </xf>
    <xf numFmtId="0" fontId="4" fillId="8" borderId="47" xfId="0" applyFont="1" applyFill="1" applyBorder="1" applyAlignment="1">
      <alignment horizontal="right" vertical="center" wrapText="1" indent="1"/>
    </xf>
    <xf numFmtId="0" fontId="4" fillId="8" borderId="2" xfId="0" applyFont="1" applyFill="1" applyBorder="1" applyAlignment="1">
      <alignment horizontal="right" vertical="center" wrapText="1" indent="1"/>
    </xf>
    <xf numFmtId="0" fontId="5" fillId="0" borderId="0" xfId="0" applyFont="1" applyFill="1" applyBorder="1" applyAlignment="1">
      <alignment horizontal="left" vertical="center" wrapText="1" indent="2"/>
    </xf>
    <xf numFmtId="0" fontId="5" fillId="0" borderId="46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center" vertical="top" wrapText="1"/>
    </xf>
    <xf numFmtId="0" fontId="8" fillId="0" borderId="37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07/relationships/hdphoto" Target="../media/hdphoto6.wdp"/><Relationship Id="rId18" Type="http://schemas.openxmlformats.org/officeDocument/2006/relationships/image" Target="../media/image13.jpeg"/><Relationship Id="rId26" Type="http://schemas.openxmlformats.org/officeDocument/2006/relationships/image" Target="../media/image18.png"/><Relationship Id="rId3" Type="http://schemas.microsoft.com/office/2007/relationships/hdphoto" Target="../media/hdphoto1.wdp"/><Relationship Id="rId21" Type="http://schemas.openxmlformats.org/officeDocument/2006/relationships/image" Target="../media/image15.png"/><Relationship Id="rId7" Type="http://schemas.microsoft.com/office/2007/relationships/hdphoto" Target="../media/hdphoto3.wdp"/><Relationship Id="rId12" Type="http://schemas.openxmlformats.org/officeDocument/2006/relationships/image" Target="../media/image9.png"/><Relationship Id="rId17" Type="http://schemas.openxmlformats.org/officeDocument/2006/relationships/image" Target="../media/image12.png"/><Relationship Id="rId25" Type="http://schemas.microsoft.com/office/2007/relationships/hdphoto" Target="../media/hdphoto10.wdp"/><Relationship Id="rId2" Type="http://schemas.openxmlformats.org/officeDocument/2006/relationships/image" Target="../media/image4.png"/><Relationship Id="rId16" Type="http://schemas.openxmlformats.org/officeDocument/2006/relationships/image" Target="../media/image11.emf"/><Relationship Id="rId20" Type="http://schemas.microsoft.com/office/2007/relationships/hdphoto" Target="../media/hdphoto8.wdp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11" Type="http://schemas.microsoft.com/office/2007/relationships/hdphoto" Target="../media/hdphoto5.wdp"/><Relationship Id="rId24" Type="http://schemas.openxmlformats.org/officeDocument/2006/relationships/image" Target="../media/image17.png"/><Relationship Id="rId5" Type="http://schemas.microsoft.com/office/2007/relationships/hdphoto" Target="../media/hdphoto2.wdp"/><Relationship Id="rId15" Type="http://schemas.microsoft.com/office/2007/relationships/hdphoto" Target="../media/hdphoto7.wdp"/><Relationship Id="rId23" Type="http://schemas.openxmlformats.org/officeDocument/2006/relationships/image" Target="../media/image16.png"/><Relationship Id="rId10" Type="http://schemas.openxmlformats.org/officeDocument/2006/relationships/image" Target="../media/image8.png"/><Relationship Id="rId19" Type="http://schemas.openxmlformats.org/officeDocument/2006/relationships/image" Target="../media/image14.png"/><Relationship Id="rId4" Type="http://schemas.openxmlformats.org/officeDocument/2006/relationships/image" Target="../media/image5.png"/><Relationship Id="rId9" Type="http://schemas.microsoft.com/office/2007/relationships/hdphoto" Target="../media/hdphoto4.wdp"/><Relationship Id="rId14" Type="http://schemas.openxmlformats.org/officeDocument/2006/relationships/image" Target="../media/image10.png"/><Relationship Id="rId22" Type="http://schemas.microsoft.com/office/2007/relationships/hdphoto" Target="../media/hdphoto9.wdp"/><Relationship Id="rId27" Type="http://schemas.microsoft.com/office/2007/relationships/hdphoto" Target="../media/hdphoto1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14</xdr:col>
      <xdr:colOff>112974</xdr:colOff>
      <xdr:row>38</xdr:row>
      <xdr:rowOff>189586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14300"/>
          <a:ext cx="10609524" cy="7314286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1</xdr:row>
      <xdr:rowOff>66675</xdr:rowOff>
    </xdr:from>
    <xdr:to>
      <xdr:col>22</xdr:col>
      <xdr:colOff>0</xdr:colOff>
      <xdr:row>18</xdr:row>
      <xdr:rowOff>22043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25" t="56471"/>
        <a:stretch/>
      </xdr:blipFill>
      <xdr:spPr>
        <a:xfrm>
          <a:off x="10791825" y="257175"/>
          <a:ext cx="5972175" cy="3193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39</xdr:row>
      <xdr:rowOff>52321</xdr:rowOff>
    </xdr:from>
    <xdr:to>
      <xdr:col>3</xdr:col>
      <xdr:colOff>838200</xdr:colOff>
      <xdr:row>40</xdr:row>
      <xdr:rowOff>141767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8872471"/>
          <a:ext cx="781050" cy="27994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41</xdr:row>
      <xdr:rowOff>61846</xdr:rowOff>
    </xdr:from>
    <xdr:to>
      <xdr:col>3</xdr:col>
      <xdr:colOff>828675</xdr:colOff>
      <xdr:row>42</xdr:row>
      <xdr:rowOff>151292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9272521"/>
          <a:ext cx="781050" cy="279946"/>
        </a:xfrm>
        <a:prstGeom prst="rect">
          <a:avLst/>
        </a:prstGeom>
      </xdr:spPr>
    </xdr:pic>
    <xdr:clientData/>
  </xdr:twoCellAnchor>
  <xdr:twoCellAnchor editAs="oneCell">
    <xdr:from>
      <xdr:col>3</xdr:col>
      <xdr:colOff>34530</xdr:colOff>
      <xdr:row>21</xdr:row>
      <xdr:rowOff>57150</xdr:rowOff>
    </xdr:from>
    <xdr:to>
      <xdr:col>3</xdr:col>
      <xdr:colOff>845285</xdr:colOff>
      <xdr:row>23</xdr:row>
      <xdr:rowOff>104775</xdr:rowOff>
    </xdr:to>
    <xdr:pic>
      <xdr:nvPicPr>
        <xdr:cNvPr id="10" name="Image 9" descr="Aucune description de photo disponible.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134" b="71875" l="42927" r="5785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435" t="5356" r="41946" b="27233"/>
        <a:stretch/>
      </xdr:blipFill>
      <xdr:spPr bwMode="auto">
        <a:xfrm rot="16200000">
          <a:off x="1378120" y="4971485"/>
          <a:ext cx="428625" cy="810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5956</xdr:colOff>
      <xdr:row>27</xdr:row>
      <xdr:rowOff>38101</xdr:rowOff>
    </xdr:from>
    <xdr:to>
      <xdr:col>3</xdr:col>
      <xdr:colOff>816711</xdr:colOff>
      <xdr:row>28</xdr:row>
      <xdr:rowOff>76201</xdr:rowOff>
    </xdr:to>
    <xdr:pic>
      <xdr:nvPicPr>
        <xdr:cNvPr id="11" name="Image 10" descr="Aucune description de photo disponible.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5134" b="71875" l="42927" r="5785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724" t="5356" r="41946" b="27233"/>
        <a:stretch/>
      </xdr:blipFill>
      <xdr:spPr bwMode="auto">
        <a:xfrm rot="16200000">
          <a:off x="1449559" y="6004948"/>
          <a:ext cx="228600" cy="810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28574</xdr:colOff>
      <xdr:row>31</xdr:row>
      <xdr:rowOff>114301</xdr:rowOff>
    </xdr:from>
    <xdr:to>
      <xdr:col>3</xdr:col>
      <xdr:colOff>472367</xdr:colOff>
      <xdr:row>34</xdr:row>
      <xdr:rowOff>76200</xdr:rowOff>
    </xdr:to>
    <xdr:pic>
      <xdr:nvPicPr>
        <xdr:cNvPr id="12" name="product-image" descr="https://s3-eu-west-1.amazonaws.com/easytag/France/products/ROXAN_PACK/square850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176" b="97529" l="2118" r="9870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83" t="2448" r="34275" b="18079"/>
        <a:stretch/>
      </xdr:blipFill>
      <xdr:spPr bwMode="auto">
        <a:xfrm rot="1950766">
          <a:off x="1181099" y="7153276"/>
          <a:ext cx="44379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117326</xdr:colOff>
      <xdr:row>33</xdr:row>
      <xdr:rowOff>150313</xdr:rowOff>
    </xdr:from>
    <xdr:to>
      <xdr:col>4</xdr:col>
      <xdr:colOff>111512</xdr:colOff>
      <xdr:row>36</xdr:row>
      <xdr:rowOff>76642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2198" b="100000" l="1395" r="9534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36118">
          <a:off x="1269851" y="7579813"/>
          <a:ext cx="870486" cy="516879"/>
        </a:xfrm>
        <a:prstGeom prst="rect">
          <a:avLst/>
        </a:prstGeom>
      </xdr:spPr>
    </xdr:pic>
    <xdr:clientData/>
  </xdr:twoCellAnchor>
  <xdr:twoCellAnchor editAs="oneCell">
    <xdr:from>
      <xdr:col>3</xdr:col>
      <xdr:colOff>489054</xdr:colOff>
      <xdr:row>32</xdr:row>
      <xdr:rowOff>85725</xdr:rowOff>
    </xdr:from>
    <xdr:to>
      <xdr:col>4</xdr:col>
      <xdr:colOff>28576</xdr:colOff>
      <xdr:row>34</xdr:row>
      <xdr:rowOff>28575</xdr:rowOff>
    </xdr:to>
    <xdr:pic>
      <xdr:nvPicPr>
        <xdr:cNvPr id="14" name="product-image" descr="https://s3-eu-west-1.amazonaws.com/easytag/France/products/ROXAN_PACK/square850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29" b="97059" l="44824" r="9235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3294" t="53295" r="2117" b="2942"/>
        <a:stretch/>
      </xdr:blipFill>
      <xdr:spPr bwMode="auto">
        <a:xfrm>
          <a:off x="1641579" y="7324725"/>
          <a:ext cx="415822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24</xdr:row>
      <xdr:rowOff>28575</xdr:rowOff>
    </xdr:from>
    <xdr:to>
      <xdr:col>3</xdr:col>
      <xdr:colOff>762000</xdr:colOff>
      <xdr:row>26</xdr:row>
      <xdr:rowOff>131751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279" b="98361" l="9524" r="94709"/>
                  </a14:imgEffect>
                </a14:imgLayer>
              </a14:imgProps>
            </a:ext>
          </a:extLst>
        </a:blip>
        <a:srcRect l="14817" t="6558" r="9512" b="4086"/>
        <a:stretch/>
      </xdr:blipFill>
      <xdr:spPr>
        <a:xfrm>
          <a:off x="1266825" y="5705475"/>
          <a:ext cx="647700" cy="49370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29</xdr:row>
      <xdr:rowOff>152401</xdr:rowOff>
    </xdr:from>
    <xdr:to>
      <xdr:col>3</xdr:col>
      <xdr:colOff>733425</xdr:colOff>
      <xdr:row>32</xdr:row>
      <xdr:rowOff>46026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279" b="98361" l="9524" r="94709"/>
                  </a14:imgEffect>
                </a14:imgLayer>
              </a14:imgProps>
            </a:ext>
          </a:extLst>
        </a:blip>
        <a:srcRect l="14817" t="6558" r="9512" b="4086"/>
        <a:stretch/>
      </xdr:blipFill>
      <xdr:spPr>
        <a:xfrm rot="1623529">
          <a:off x="1238250" y="6791326"/>
          <a:ext cx="647700" cy="493701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110496</xdr:colOff>
      <xdr:row>28</xdr:row>
      <xdr:rowOff>34883</xdr:rowOff>
    </xdr:from>
    <xdr:to>
      <xdr:col>3</xdr:col>
      <xdr:colOff>678320</xdr:colOff>
      <xdr:row>30</xdr:row>
      <xdr:rowOff>28608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484" b="97329" l="1205" r="9939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3674">
          <a:off x="1263021" y="6483308"/>
          <a:ext cx="567824" cy="384250"/>
        </a:xfrm>
        <a:prstGeom prst="rect">
          <a:avLst/>
        </a:prstGeom>
      </xdr:spPr>
    </xdr:pic>
    <xdr:clientData/>
  </xdr:twoCellAnchor>
  <xdr:twoCellAnchor>
    <xdr:from>
      <xdr:col>3</xdr:col>
      <xdr:colOff>200025</xdr:colOff>
      <xdr:row>0</xdr:row>
      <xdr:rowOff>0</xdr:rowOff>
    </xdr:from>
    <xdr:to>
      <xdr:col>5</xdr:col>
      <xdr:colOff>201706</xdr:colOff>
      <xdr:row>2</xdr:row>
      <xdr:rowOff>390526</xdr:rowOff>
    </xdr:to>
    <xdr:sp macro="" textlink="">
      <xdr:nvSpPr>
        <xdr:cNvPr id="24" name="Text Box 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343025" y="0"/>
          <a:ext cx="4024593" cy="1029261"/>
        </a:xfrm>
        <a:prstGeom prst="rect">
          <a:avLst/>
        </a:prstGeom>
        <a:solidFill>
          <a:srgbClr val="D9D9D9"/>
        </a:solidFill>
        <a:ln w="31750" algn="in">
          <a:solidFill>
            <a:srgbClr xmlns:mc="http://schemas.openxmlformats.org/markup-compatibility/2006" xmlns:a14="http://schemas.microsoft.com/office/drawing/2010/main" val="000000" mc:Ignorable="a14" a14:legacySpreadsheetColorIndex="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fr-FR" sz="1600" b="1" i="1" u="none" strike="noStrike" baseline="0">
              <a:solidFill>
                <a:srgbClr val="000000"/>
              </a:solidFill>
              <a:latin typeface="Comic Sans MS"/>
            </a:rPr>
            <a:t>BON DE COMMANDE 2024</a:t>
          </a:r>
          <a:endParaRPr lang="fr-FR" sz="1400" b="0" i="0" u="none" strike="noStrike" baseline="0">
            <a:solidFill>
              <a:srgbClr val="000000"/>
            </a:solidFill>
            <a:latin typeface="Calibri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600" b="1" i="1" u="none" strike="noStrike" baseline="0">
              <a:solidFill>
                <a:srgbClr val="000000"/>
              </a:solidFill>
              <a:latin typeface="Comic Sans MS"/>
            </a:rPr>
            <a:t>Identification Ovine/Caprine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1" baseline="0">
              <a:effectLst/>
              <a:latin typeface="+mn-lt"/>
              <a:ea typeface="+mn-ea"/>
              <a:cs typeface="+mn-cs"/>
            </a:rPr>
            <a:t>à partir de 24001</a:t>
          </a:r>
          <a:endParaRPr lang="fr-FR" sz="1600">
            <a:effectLst/>
          </a:endParaRPr>
        </a:p>
      </xdr:txBody>
    </xdr:sp>
    <xdr:clientData/>
  </xdr:twoCellAnchor>
  <xdr:twoCellAnchor>
    <xdr:from>
      <xdr:col>3</xdr:col>
      <xdr:colOff>19050</xdr:colOff>
      <xdr:row>5</xdr:row>
      <xdr:rowOff>120902</xdr:rowOff>
    </xdr:from>
    <xdr:to>
      <xdr:col>3</xdr:col>
      <xdr:colOff>371475</xdr:colOff>
      <xdr:row>7</xdr:row>
      <xdr:rowOff>27333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568702"/>
          <a:ext cx="352425" cy="34458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5</xdr:row>
      <xdr:rowOff>104775</xdr:rowOff>
    </xdr:from>
    <xdr:to>
      <xdr:col>3</xdr:col>
      <xdr:colOff>800100</xdr:colOff>
      <xdr:row>7</xdr:row>
      <xdr:rowOff>74958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52575"/>
          <a:ext cx="381000" cy="4083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198144</xdr:colOff>
      <xdr:row>8</xdr:row>
      <xdr:rowOff>49825</xdr:rowOff>
    </xdr:from>
    <xdr:to>
      <xdr:col>3</xdr:col>
      <xdr:colOff>628035</xdr:colOff>
      <xdr:row>9</xdr:row>
      <xdr:rowOff>199739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279" y="1976806"/>
          <a:ext cx="429891" cy="4649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201705</xdr:colOff>
      <xdr:row>0</xdr:row>
      <xdr:rowOff>22411</xdr:rowOff>
    </xdr:from>
    <xdr:to>
      <xdr:col>8</xdr:col>
      <xdr:colOff>627529</xdr:colOff>
      <xdr:row>2</xdr:row>
      <xdr:rowOff>381000</xdr:rowOff>
    </xdr:to>
    <xdr:sp macro="" textlink="">
      <xdr:nvSpPr>
        <xdr:cNvPr id="36" name="ZoneText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367617" y="22411"/>
          <a:ext cx="3541059" cy="997324"/>
        </a:xfrm>
        <a:prstGeom prst="rect">
          <a:avLst/>
        </a:prstGeom>
        <a:solidFill>
          <a:schemeClr val="lt1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fr-FR" sz="1200">
              <a:latin typeface="+mn-lt"/>
            </a:rPr>
            <a:t>Numéro d'exploitation : </a:t>
          </a:r>
        </a:p>
        <a:p>
          <a:pPr>
            <a:lnSpc>
              <a:spcPct val="150000"/>
            </a:lnSpc>
          </a:pPr>
          <a:r>
            <a:rPr lang="fr-FR" sz="1200">
              <a:latin typeface="+mn-lt"/>
            </a:rPr>
            <a:t>Nom :</a:t>
          </a:r>
        </a:p>
        <a:p>
          <a:pPr>
            <a:lnSpc>
              <a:spcPct val="150000"/>
            </a:lnSpc>
          </a:pPr>
          <a:r>
            <a:rPr lang="fr-FR" sz="1200">
              <a:latin typeface="+mn-lt"/>
            </a:rPr>
            <a:t>Adresse</a:t>
          </a:r>
          <a:r>
            <a:rPr lang="fr-FR" sz="1200" baseline="0">
              <a:latin typeface="+mn-lt"/>
            </a:rPr>
            <a:t> :</a:t>
          </a:r>
          <a:endParaRPr lang="fr-FR" sz="1200">
            <a:latin typeface="+mn-lt"/>
          </a:endParaRPr>
        </a:p>
      </xdr:txBody>
    </xdr:sp>
    <xdr:clientData/>
  </xdr:twoCellAnchor>
  <xdr:twoCellAnchor editAs="oneCell">
    <xdr:from>
      <xdr:col>2</xdr:col>
      <xdr:colOff>57151</xdr:colOff>
      <xdr:row>0</xdr:row>
      <xdr:rowOff>76200</xdr:rowOff>
    </xdr:from>
    <xdr:to>
      <xdr:col>2</xdr:col>
      <xdr:colOff>902368</xdr:colOff>
      <xdr:row>4</xdr:row>
      <xdr:rowOff>79875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6" y="76200"/>
          <a:ext cx="845217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5351</xdr:colOff>
      <xdr:row>17</xdr:row>
      <xdr:rowOff>307731</xdr:rowOff>
    </xdr:from>
    <xdr:to>
      <xdr:col>4</xdr:col>
      <xdr:colOff>81328</xdr:colOff>
      <xdr:row>19</xdr:row>
      <xdr:rowOff>140656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9091" b="89773" l="5909" r="90000">
                      <a14:foregroundMark x1="5909" y1="60227" x2="5909" y2="60227"/>
                      <a14:foregroundMark x1="7273" y1="40909" x2="7273" y2="40909"/>
                      <a14:foregroundMark x1="10000" y1="87500" x2="10000" y2="875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61486" y="6901962"/>
          <a:ext cx="955207" cy="389772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17</xdr:row>
      <xdr:rowOff>33164</xdr:rowOff>
    </xdr:from>
    <xdr:to>
      <xdr:col>3</xdr:col>
      <xdr:colOff>793360</xdr:colOff>
      <xdr:row>17</xdr:row>
      <xdr:rowOff>331847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7692" b="88462" l="6612" r="94215">
                      <a14:foregroundMark x1="7438" y1="21154" x2="7438" y2="21154"/>
                      <a14:foregroundMark x1="88430" y1="73077" x2="88430" y2="73077"/>
                      <a14:foregroundMark x1="94215" y1="65385" x2="94215" y2="65385"/>
                      <a14:foregroundMark x1="55372" y1="88462" x2="55372" y2="8846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51384" y="6627395"/>
          <a:ext cx="698111" cy="298683"/>
        </a:xfrm>
        <a:prstGeom prst="rect">
          <a:avLst/>
        </a:prstGeom>
      </xdr:spPr>
    </xdr:pic>
    <xdr:clientData/>
  </xdr:twoCellAnchor>
  <xdr:twoCellAnchor editAs="oneCell">
    <xdr:from>
      <xdr:col>3</xdr:col>
      <xdr:colOff>167688</xdr:colOff>
      <xdr:row>20</xdr:row>
      <xdr:rowOff>21980</xdr:rowOff>
    </xdr:from>
    <xdr:to>
      <xdr:col>3</xdr:col>
      <xdr:colOff>711207</xdr:colOff>
      <xdr:row>20</xdr:row>
      <xdr:rowOff>184760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23823" y="7385538"/>
          <a:ext cx="543519" cy="162780"/>
        </a:xfrm>
        <a:prstGeom prst="rect">
          <a:avLst/>
        </a:prstGeom>
      </xdr:spPr>
    </xdr:pic>
    <xdr:clientData/>
  </xdr:twoCellAnchor>
  <xdr:twoCellAnchor editAs="oneCell">
    <xdr:from>
      <xdr:col>3</xdr:col>
      <xdr:colOff>649167</xdr:colOff>
      <xdr:row>9</xdr:row>
      <xdr:rowOff>218342</xdr:rowOff>
    </xdr:from>
    <xdr:to>
      <xdr:col>3</xdr:col>
      <xdr:colOff>859988</xdr:colOff>
      <xdr:row>10</xdr:row>
      <xdr:rowOff>188819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5556" b="93333" l="9877" r="88889">
                      <a14:foregroundMark x1="20988" y1="75000" x2="20988" y2="75000"/>
                      <a14:foregroundMark x1="79630" y1="80000" x2="79630" y2="80000"/>
                      <a14:foregroundMark x1="79630" y1="58333" x2="79630" y2="58333"/>
                      <a14:foregroundMark x1="66667" y1="77778" x2="66667" y2="77778"/>
                      <a14:foregroundMark x1="23457" y1="78889" x2="23457" y2="78889"/>
                      <a14:foregroundMark x1="23457" y1="62222" x2="23457" y2="62222"/>
                      <a14:foregroundMark x1="17284" y1="87222" x2="17284" y2="87222"/>
                      <a14:foregroundMark x1="35802" y1="88333" x2="35802" y2="88333"/>
                      <a14:foregroundMark x1="61728" y1="90000" x2="61728" y2="90000"/>
                      <a14:foregroundMark x1="51852" y1="89444" x2="51852" y2="89444"/>
                      <a14:foregroundMark x1="50617" y1="6111" x2="50617" y2="6111"/>
                      <a14:foregroundMark x1="78395" y1="88889" x2="78395" y2="88889"/>
                      <a14:foregroundMark x1="26543" y1="93333" x2="26543" y2="93333"/>
                      <a14:foregroundMark x1="83333" y1="91667" x2="83333" y2="9166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5302" y="2460380"/>
          <a:ext cx="210821" cy="234246"/>
        </a:xfrm>
        <a:prstGeom prst="rect">
          <a:avLst/>
        </a:prstGeom>
      </xdr:spPr>
    </xdr:pic>
    <xdr:clientData/>
  </xdr:twoCellAnchor>
  <xdr:twoCellAnchor editAs="oneCell">
    <xdr:from>
      <xdr:col>3</xdr:col>
      <xdr:colOff>14654</xdr:colOff>
      <xdr:row>10</xdr:row>
      <xdr:rowOff>107682</xdr:rowOff>
    </xdr:from>
    <xdr:to>
      <xdr:col>3</xdr:col>
      <xdr:colOff>769326</xdr:colOff>
      <xdr:row>13</xdr:row>
      <xdr:rowOff>130438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6452" b="92832" l="8286" r="94571">
                      <a14:foregroundMark x1="92857" y1="57348" x2="92857" y2="57348"/>
                      <a14:foregroundMark x1="88857" y1="92832" x2="88857" y2="92832"/>
                      <a14:foregroundMark x1="94571" y1="66308" x2="94571" y2="66308"/>
                      <a14:foregroundMark x1="8286" y1="80287" x2="8286" y2="80287"/>
                      <a14:foregroundMark x1="8571" y1="6452" x2="8571" y2="6452"/>
                      <a14:foregroundMark x1="94571" y1="68817" x2="94571" y2="6881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70789" y="2613490"/>
          <a:ext cx="754672" cy="601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16</xdr:row>
      <xdr:rowOff>76200</xdr:rowOff>
    </xdr:from>
    <xdr:to>
      <xdr:col>8</xdr:col>
      <xdr:colOff>614551</xdr:colOff>
      <xdr:row>16</xdr:row>
      <xdr:rowOff>523875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42876" y="3876675"/>
          <a:ext cx="5748525" cy="428625"/>
        </a:xfrm>
        <a:prstGeom prst="rect">
          <a:avLst/>
        </a:prstGeom>
        <a:solidFill>
          <a:srgbClr val="D9D9D9"/>
        </a:solidFill>
        <a:ln w="31750" algn="in">
          <a:solidFill>
            <a:srgbClr xmlns:mc="http://schemas.openxmlformats.org/markup-compatibility/2006" xmlns:a14="http://schemas.microsoft.com/office/drawing/2010/main" val="000000" mc:Ignorable="a14" a14:legacySpreadsheetColorIndex="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fr-FR" sz="1600" b="1" i="1" u="none" strike="noStrike" baseline="0">
              <a:solidFill>
                <a:srgbClr val="000000"/>
              </a:solidFill>
              <a:latin typeface="Comic Sans MS"/>
            </a:rPr>
            <a:t>Tableaux pour rebouclage à l'identique</a:t>
          </a:r>
        </a:p>
      </xdr:txBody>
    </xdr:sp>
    <xdr:clientData/>
  </xdr:twoCellAnchor>
  <xdr:twoCellAnchor>
    <xdr:from>
      <xdr:col>0</xdr:col>
      <xdr:colOff>133350</xdr:colOff>
      <xdr:row>0</xdr:row>
      <xdr:rowOff>95250</xdr:rowOff>
    </xdr:from>
    <xdr:to>
      <xdr:col>8</xdr:col>
      <xdr:colOff>605025</xdr:colOff>
      <xdr:row>0</xdr:row>
      <xdr:rowOff>495300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33350" y="95250"/>
          <a:ext cx="5748525" cy="400050"/>
        </a:xfrm>
        <a:prstGeom prst="rect">
          <a:avLst/>
        </a:prstGeom>
        <a:solidFill>
          <a:srgbClr val="D9D9D9"/>
        </a:solidFill>
        <a:ln w="31750" algn="in">
          <a:solidFill>
            <a:srgbClr xmlns:mc="http://schemas.openxmlformats.org/markup-compatibility/2006" xmlns:a14="http://schemas.microsoft.com/office/drawing/2010/main" val="000000" mc:Ignorable="a14" a14:legacySpreadsheetColorIndex="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fr-FR" sz="1600" b="1" i="1" u="none" strike="noStrike" baseline="0">
              <a:solidFill>
                <a:srgbClr val="000000"/>
              </a:solidFill>
              <a:latin typeface="Comic Sans MS"/>
            </a:rPr>
            <a:t>Tableaux pour 2ème repère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17</xdr:row>
          <xdr:rowOff>114300</xdr:rowOff>
        </xdr:from>
        <xdr:to>
          <xdr:col>5</xdr:col>
          <xdr:colOff>561975</xdr:colOff>
          <xdr:row>18</xdr:row>
          <xdr:rowOff>57150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17</xdr:row>
          <xdr:rowOff>133350</xdr:rowOff>
        </xdr:from>
        <xdr:to>
          <xdr:col>0</xdr:col>
          <xdr:colOff>638175</xdr:colOff>
          <xdr:row>18</xdr:row>
          <xdr:rowOff>85725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0</xdr:row>
          <xdr:rowOff>495300</xdr:rowOff>
        </xdr:from>
        <xdr:to>
          <xdr:col>1</xdr:col>
          <xdr:colOff>733425</xdr:colOff>
          <xdr:row>1</xdr:row>
          <xdr:rowOff>219075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"/>
  <sheetViews>
    <sheetView showGridLines="0" tabSelected="1" workbookViewId="0">
      <selection activeCell="R24" sqref="R24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M59"/>
  <sheetViews>
    <sheetView showGridLines="0" topLeftCell="A18" zoomScale="130" zoomScaleNormal="130" workbookViewId="0">
      <selection activeCell="F51" sqref="F51:H51"/>
    </sheetView>
  </sheetViews>
  <sheetFormatPr baseColWidth="10" defaultRowHeight="15" x14ac:dyDescent="0.25"/>
  <cols>
    <col min="1" max="1" width="14.5703125" style="132" customWidth="1"/>
    <col min="2" max="2" width="3.42578125" style="65" customWidth="1"/>
    <col min="3" max="3" width="13.85546875" style="66" customWidth="1"/>
    <col min="4" max="4" width="13.140625" style="65" customWidth="1"/>
    <col min="5" max="5" width="47.28515625" bestFit="1" customWidth="1"/>
    <col min="6" max="6" width="39.42578125" style="9" customWidth="1"/>
    <col min="7" max="7" width="7.7109375" customWidth="1"/>
    <col min="8" max="8" width="9.7109375" customWidth="1"/>
    <col min="9" max="9" width="9.7109375" style="4" customWidth="1"/>
  </cols>
  <sheetData>
    <row r="1" spans="1:13" ht="19.5" customHeight="1" x14ac:dyDescent="0.25">
      <c r="B1"/>
      <c r="C1" s="8"/>
      <c r="D1"/>
      <c r="G1" s="188"/>
      <c r="H1" s="188"/>
      <c r="I1" s="188"/>
      <c r="M1" s="97"/>
    </row>
    <row r="2" spans="1:13" ht="30.75" customHeight="1" x14ac:dyDescent="0.25">
      <c r="B2"/>
      <c r="C2" s="8"/>
      <c r="D2"/>
      <c r="G2" s="189"/>
      <c r="H2" s="189"/>
      <c r="I2" s="189"/>
    </row>
    <row r="3" spans="1:13" ht="31.5" customHeight="1" x14ac:dyDescent="0.25">
      <c r="B3"/>
      <c r="C3" s="8"/>
      <c r="D3"/>
      <c r="G3" s="190"/>
      <c r="H3" s="190"/>
      <c r="I3" s="190"/>
    </row>
    <row r="4" spans="1:13" ht="3" customHeight="1" thickBot="1" x14ac:dyDescent="0.3">
      <c r="B4"/>
      <c r="C4" s="8"/>
      <c r="D4"/>
      <c r="G4" s="10"/>
      <c r="H4" s="10"/>
      <c r="I4" s="99"/>
      <c r="J4" s="98"/>
    </row>
    <row r="5" spans="1:13" ht="16.5" customHeight="1" thickBot="1" x14ac:dyDescent="0.3">
      <c r="B5" s="191"/>
      <c r="C5" s="191"/>
      <c r="D5" s="192"/>
      <c r="E5" s="193" t="s">
        <v>77</v>
      </c>
      <c r="F5" s="194"/>
      <c r="G5" s="11" t="s">
        <v>18</v>
      </c>
      <c r="H5" s="11" t="s">
        <v>0</v>
      </c>
      <c r="I5" s="108" t="s">
        <v>19</v>
      </c>
    </row>
    <row r="6" spans="1:13" ht="18" customHeight="1" x14ac:dyDescent="0.25">
      <c r="B6" s="178" t="s">
        <v>1</v>
      </c>
      <c r="C6" s="179"/>
      <c r="D6" s="12"/>
      <c r="E6" s="13" t="s">
        <v>20</v>
      </c>
      <c r="F6" s="14"/>
      <c r="G6" s="141">
        <v>0.74</v>
      </c>
      <c r="H6" s="15"/>
      <c r="I6" s="113">
        <f>H6*G6</f>
        <v>0</v>
      </c>
    </row>
    <row r="7" spans="1:13" ht="16.5" customHeight="1" x14ac:dyDescent="0.25">
      <c r="B7" s="180"/>
      <c r="C7" s="181"/>
      <c r="D7" s="16"/>
      <c r="E7" s="164" t="s">
        <v>21</v>
      </c>
      <c r="F7" s="165"/>
      <c r="G7" s="142">
        <v>0.91</v>
      </c>
      <c r="H7" s="17"/>
      <c r="I7" s="114">
        <f t="shared" ref="I7:I15" si="0">H7*G7</f>
        <v>0</v>
      </c>
    </row>
    <row r="8" spans="1:13" ht="15.75" thickBot="1" x14ac:dyDescent="0.3">
      <c r="B8" s="182"/>
      <c r="C8" s="183"/>
      <c r="D8" s="18"/>
      <c r="E8" s="19" t="s">
        <v>22</v>
      </c>
      <c r="F8" s="20" t="s">
        <v>23</v>
      </c>
      <c r="G8" s="130">
        <v>0.24</v>
      </c>
      <c r="H8" s="21"/>
      <c r="I8" s="115">
        <f t="shared" si="0"/>
        <v>0</v>
      </c>
    </row>
    <row r="9" spans="1:13" x14ac:dyDescent="0.25">
      <c r="A9" s="133"/>
      <c r="B9" s="172" t="s">
        <v>2</v>
      </c>
      <c r="C9" s="173"/>
      <c r="D9" s="23"/>
      <c r="E9" s="13" t="s">
        <v>24</v>
      </c>
      <c r="F9" s="22" t="s">
        <v>23</v>
      </c>
      <c r="G9" s="141">
        <v>0.24</v>
      </c>
      <c r="H9" s="15"/>
      <c r="I9" s="113">
        <f t="shared" si="0"/>
        <v>0</v>
      </c>
    </row>
    <row r="10" spans="1:13" ht="21" customHeight="1" x14ac:dyDescent="0.25">
      <c r="A10" s="133"/>
      <c r="B10" s="174"/>
      <c r="C10" s="175"/>
      <c r="D10" s="24"/>
      <c r="E10" s="25" t="s">
        <v>25</v>
      </c>
      <c r="F10" s="26" t="s">
        <v>23</v>
      </c>
      <c r="G10" s="142">
        <v>0.74</v>
      </c>
      <c r="H10" s="17"/>
      <c r="I10" s="114">
        <f t="shared" si="0"/>
        <v>0</v>
      </c>
    </row>
    <row r="11" spans="1:13" ht="15.75" thickBot="1" x14ac:dyDescent="0.3">
      <c r="B11" s="176"/>
      <c r="C11" s="177"/>
      <c r="D11" s="27"/>
      <c r="E11" s="19" t="s">
        <v>26</v>
      </c>
      <c r="F11" s="20"/>
      <c r="G11" s="130">
        <v>0.28000000000000003</v>
      </c>
      <c r="H11" s="21"/>
      <c r="I11" s="115">
        <f t="shared" si="0"/>
        <v>0</v>
      </c>
    </row>
    <row r="12" spans="1:13" ht="15" customHeight="1" x14ac:dyDescent="0.25">
      <c r="B12" s="184" t="s">
        <v>3</v>
      </c>
      <c r="C12" s="185"/>
      <c r="D12" s="29"/>
      <c r="E12" s="13" t="s">
        <v>28</v>
      </c>
      <c r="F12" s="14"/>
      <c r="G12" s="131">
        <v>19.2</v>
      </c>
      <c r="H12" s="28"/>
      <c r="I12" s="116">
        <f t="shared" si="0"/>
        <v>0</v>
      </c>
    </row>
    <row r="13" spans="1:13" x14ac:dyDescent="0.25">
      <c r="B13" s="186"/>
      <c r="C13" s="187"/>
      <c r="D13" s="30"/>
      <c r="E13" s="25" t="s">
        <v>29</v>
      </c>
      <c r="F13" s="31"/>
      <c r="G13" s="142">
        <v>2.2200000000000002</v>
      </c>
      <c r="H13" s="17"/>
      <c r="I13" s="114">
        <f t="shared" si="0"/>
        <v>0</v>
      </c>
    </row>
    <row r="14" spans="1:13" ht="15.75" thickBot="1" x14ac:dyDescent="0.3">
      <c r="B14" s="186"/>
      <c r="C14" s="187"/>
      <c r="D14" s="30"/>
      <c r="E14" s="32" t="s">
        <v>4</v>
      </c>
      <c r="F14" s="33"/>
      <c r="G14" s="143">
        <v>4.92</v>
      </c>
      <c r="H14" s="34"/>
      <c r="I14" s="117">
        <f t="shared" si="0"/>
        <v>0</v>
      </c>
    </row>
    <row r="15" spans="1:13" ht="15.75" thickBot="1" x14ac:dyDescent="0.3">
      <c r="B15" s="35"/>
      <c r="C15" s="36"/>
      <c r="D15" s="37"/>
      <c r="E15" s="38" t="s">
        <v>30</v>
      </c>
      <c r="F15" s="39"/>
      <c r="G15" s="110">
        <v>7.92</v>
      </c>
      <c r="H15" s="40" t="b">
        <f>OR(IF(H6&gt;0,1,0),IF(H7&gt;0,1,0),IF(H8&gt;0,1,0),IF(H9&gt;0,1,0),IF(H10&gt;0,1,0),IF(H11&gt;0,1,0),IF(H12,1,0),IF(H13,1,0),IF(H14,1,0))</f>
        <v>0</v>
      </c>
      <c r="I15" s="118">
        <f t="shared" si="0"/>
        <v>0</v>
      </c>
    </row>
    <row r="16" spans="1:13" ht="15.75" thickBot="1" x14ac:dyDescent="0.3">
      <c r="B16" s="41"/>
      <c r="C16" s="42"/>
      <c r="D16" s="41"/>
      <c r="E16" s="43"/>
      <c r="F16" s="44"/>
      <c r="G16" s="43"/>
      <c r="H16" s="107" t="s">
        <v>5</v>
      </c>
      <c r="I16" s="45">
        <f>SUM(I6:I15)</f>
        <v>0</v>
      </c>
    </row>
    <row r="17" spans="2:10" ht="16.5" customHeight="1" thickBot="1" x14ac:dyDescent="0.3">
      <c r="B17" s="217"/>
      <c r="C17" s="217"/>
      <c r="D17" s="218"/>
      <c r="E17" s="193" t="s">
        <v>76</v>
      </c>
      <c r="F17" s="198"/>
      <c r="G17" s="11" t="s">
        <v>18</v>
      </c>
      <c r="H17" s="104" t="s">
        <v>0</v>
      </c>
      <c r="I17" s="109" t="s">
        <v>19</v>
      </c>
    </row>
    <row r="18" spans="2:10" ht="27" customHeight="1" x14ac:dyDescent="0.25">
      <c r="B18" s="219" t="s">
        <v>31</v>
      </c>
      <c r="C18" s="166" t="s">
        <v>72</v>
      </c>
      <c r="D18" s="169"/>
      <c r="E18" s="135" t="s">
        <v>70</v>
      </c>
      <c r="F18" s="136" t="s">
        <v>75</v>
      </c>
      <c r="G18" s="134">
        <v>0.05</v>
      </c>
      <c r="H18" s="47"/>
      <c r="I18" s="139">
        <f>H18*G18</f>
        <v>0</v>
      </c>
      <c r="J18" s="140"/>
    </row>
    <row r="19" spans="2:10" ht="16.5" customHeight="1" x14ac:dyDescent="0.25">
      <c r="B19" s="220"/>
      <c r="C19" s="167"/>
      <c r="D19" s="170"/>
      <c r="E19" s="25" t="s">
        <v>73</v>
      </c>
      <c r="F19" s="26"/>
      <c r="G19" s="134">
        <v>1.8</v>
      </c>
      <c r="H19" s="47"/>
      <c r="I19" s="114">
        <f t="shared" ref="I19:I21" si="1">H19*G19</f>
        <v>0</v>
      </c>
    </row>
    <row r="20" spans="2:10" ht="16.5" customHeight="1" x14ac:dyDescent="0.25">
      <c r="B20" s="220"/>
      <c r="C20" s="167"/>
      <c r="D20" s="170"/>
      <c r="E20" s="197" t="s">
        <v>74</v>
      </c>
      <c r="F20" s="165"/>
      <c r="G20" s="134">
        <v>2.4</v>
      </c>
      <c r="H20" s="47"/>
      <c r="I20" s="114">
        <f t="shared" si="1"/>
        <v>0</v>
      </c>
    </row>
    <row r="21" spans="2:10" ht="16.5" customHeight="1" thickBot="1" x14ac:dyDescent="0.3">
      <c r="B21" s="220"/>
      <c r="C21" s="168"/>
      <c r="D21" s="171"/>
      <c r="E21" s="137" t="s">
        <v>71</v>
      </c>
      <c r="F21" s="138"/>
      <c r="G21" s="134">
        <v>16.8</v>
      </c>
      <c r="H21" s="47"/>
      <c r="I21" s="114">
        <f t="shared" si="1"/>
        <v>0</v>
      </c>
    </row>
    <row r="22" spans="2:10" ht="15" customHeight="1" x14ac:dyDescent="0.25">
      <c r="B22" s="220"/>
      <c r="C22" s="199" t="s">
        <v>32</v>
      </c>
      <c r="D22" s="202"/>
      <c r="E22" s="13" t="s">
        <v>33</v>
      </c>
      <c r="F22" s="22" t="s">
        <v>34</v>
      </c>
      <c r="G22" s="144">
        <v>0.86</v>
      </c>
      <c r="H22" s="46"/>
      <c r="I22" s="125">
        <f t="shared" ref="I22:I36" si="2">H22*G22</f>
        <v>0</v>
      </c>
    </row>
    <row r="23" spans="2:10" x14ac:dyDescent="0.25">
      <c r="B23" s="220"/>
      <c r="C23" s="200"/>
      <c r="D23" s="203"/>
      <c r="E23" s="25" t="s">
        <v>35</v>
      </c>
      <c r="F23" s="26" t="s">
        <v>36</v>
      </c>
      <c r="G23" s="145">
        <v>1.08</v>
      </c>
      <c r="H23" s="47"/>
      <c r="I23" s="114">
        <f t="shared" si="2"/>
        <v>0</v>
      </c>
    </row>
    <row r="24" spans="2:10" ht="15" customHeight="1" thickBot="1" x14ac:dyDescent="0.3">
      <c r="B24" s="220"/>
      <c r="C24" s="201"/>
      <c r="D24" s="204"/>
      <c r="E24" s="19" t="s">
        <v>37</v>
      </c>
      <c r="F24" s="20" t="s">
        <v>38</v>
      </c>
      <c r="G24" s="146">
        <v>0.24000000000000002</v>
      </c>
      <c r="H24" s="48"/>
      <c r="I24" s="126">
        <f t="shared" si="2"/>
        <v>0</v>
      </c>
    </row>
    <row r="25" spans="2:10" ht="15.75" customHeight="1" x14ac:dyDescent="0.25">
      <c r="B25" s="220"/>
      <c r="C25" s="199" t="s">
        <v>39</v>
      </c>
      <c r="D25" s="49"/>
      <c r="E25" s="13" t="s">
        <v>33</v>
      </c>
      <c r="F25" s="22" t="s">
        <v>36</v>
      </c>
      <c r="G25" s="147">
        <v>0.72</v>
      </c>
      <c r="H25" s="46"/>
      <c r="I25" s="125">
        <f t="shared" si="2"/>
        <v>0</v>
      </c>
    </row>
    <row r="26" spans="2:10" ht="15" customHeight="1" x14ac:dyDescent="0.25">
      <c r="B26" s="220"/>
      <c r="C26" s="200"/>
      <c r="D26" s="50"/>
      <c r="E26" s="25" t="s">
        <v>40</v>
      </c>
      <c r="F26" s="26" t="s">
        <v>41</v>
      </c>
      <c r="G26" s="145">
        <v>0.8</v>
      </c>
      <c r="H26" s="47"/>
      <c r="I26" s="127">
        <f t="shared" si="2"/>
        <v>0</v>
      </c>
    </row>
    <row r="27" spans="2:10" ht="15" customHeight="1" thickBot="1" x14ac:dyDescent="0.3">
      <c r="B27" s="221"/>
      <c r="C27" s="201"/>
      <c r="D27" s="51"/>
      <c r="E27" s="19" t="s">
        <v>6</v>
      </c>
      <c r="F27" s="20" t="s">
        <v>42</v>
      </c>
      <c r="G27" s="146">
        <v>0.17</v>
      </c>
      <c r="H27" s="48"/>
      <c r="I27" s="126">
        <f t="shared" si="2"/>
        <v>0</v>
      </c>
    </row>
    <row r="28" spans="2:10" ht="15" customHeight="1" x14ac:dyDescent="0.25">
      <c r="B28" s="207" t="s">
        <v>2</v>
      </c>
      <c r="C28" s="209" t="s">
        <v>43</v>
      </c>
      <c r="D28" s="212"/>
      <c r="E28" s="52" t="s">
        <v>27</v>
      </c>
      <c r="F28" s="22" t="s">
        <v>23</v>
      </c>
      <c r="G28" s="144">
        <v>0.36</v>
      </c>
      <c r="H28" s="46"/>
      <c r="I28" s="125">
        <f t="shared" si="2"/>
        <v>0</v>
      </c>
    </row>
    <row r="29" spans="2:10" x14ac:dyDescent="0.25">
      <c r="B29" s="207"/>
      <c r="C29" s="210"/>
      <c r="D29" s="213"/>
      <c r="E29" s="53" t="s">
        <v>44</v>
      </c>
      <c r="F29" s="26" t="s">
        <v>23</v>
      </c>
      <c r="G29" s="145">
        <v>1.08</v>
      </c>
      <c r="H29" s="47"/>
      <c r="I29" s="127">
        <f t="shared" si="2"/>
        <v>0</v>
      </c>
    </row>
    <row r="30" spans="2:10" ht="15.75" thickBot="1" x14ac:dyDescent="0.3">
      <c r="B30" s="207"/>
      <c r="C30" s="211"/>
      <c r="D30" s="214"/>
      <c r="E30" s="54" t="s">
        <v>45</v>
      </c>
      <c r="F30" s="20" t="s">
        <v>34</v>
      </c>
      <c r="G30" s="146">
        <v>0.24000000000000002</v>
      </c>
      <c r="H30" s="48"/>
      <c r="I30" s="126">
        <f t="shared" si="2"/>
        <v>0</v>
      </c>
    </row>
    <row r="31" spans="2:10" ht="15.75" customHeight="1" x14ac:dyDescent="0.25">
      <c r="B31" s="207"/>
      <c r="C31" s="209" t="s">
        <v>46</v>
      </c>
      <c r="D31" s="215"/>
      <c r="E31" s="13" t="s">
        <v>27</v>
      </c>
      <c r="F31" s="22" t="s">
        <v>23</v>
      </c>
      <c r="G31" s="144">
        <v>0.17</v>
      </c>
      <c r="H31" s="46"/>
      <c r="I31" s="125">
        <f t="shared" si="2"/>
        <v>0</v>
      </c>
    </row>
    <row r="32" spans="2:10" ht="15.75" thickBot="1" x14ac:dyDescent="0.3">
      <c r="B32" s="208"/>
      <c r="C32" s="211"/>
      <c r="D32" s="216"/>
      <c r="E32" s="19" t="s">
        <v>44</v>
      </c>
      <c r="F32" s="20" t="s">
        <v>23</v>
      </c>
      <c r="G32" s="146">
        <v>0.72</v>
      </c>
      <c r="H32" s="48"/>
      <c r="I32" s="126">
        <f t="shared" si="2"/>
        <v>0</v>
      </c>
    </row>
    <row r="33" spans="2:10" ht="15" customHeight="1" x14ac:dyDescent="0.25">
      <c r="B33" s="222" t="s">
        <v>47</v>
      </c>
      <c r="C33" s="184" t="s">
        <v>48</v>
      </c>
      <c r="D33" s="205"/>
      <c r="E33" s="13" t="s">
        <v>49</v>
      </c>
      <c r="F33" s="14"/>
      <c r="G33" s="111">
        <v>54</v>
      </c>
      <c r="H33" s="46"/>
      <c r="I33" s="125">
        <f t="shared" si="2"/>
        <v>0</v>
      </c>
    </row>
    <row r="34" spans="2:10" ht="15.75" thickBot="1" x14ac:dyDescent="0.3">
      <c r="B34" s="223"/>
      <c r="C34" s="225"/>
      <c r="D34" s="206"/>
      <c r="E34" s="19" t="s">
        <v>50</v>
      </c>
      <c r="F34" s="55"/>
      <c r="G34" s="146">
        <v>16.8</v>
      </c>
      <c r="H34" s="48"/>
      <c r="I34" s="126">
        <f t="shared" si="2"/>
        <v>0</v>
      </c>
    </row>
    <row r="35" spans="2:10" x14ac:dyDescent="0.25">
      <c r="B35" s="223"/>
      <c r="C35" s="56" t="s">
        <v>51</v>
      </c>
      <c r="D35" s="57"/>
      <c r="E35" s="13" t="s">
        <v>52</v>
      </c>
      <c r="F35" s="14"/>
      <c r="G35" s="144">
        <v>16.8</v>
      </c>
      <c r="H35" s="46"/>
      <c r="I35" s="125">
        <f t="shared" si="2"/>
        <v>0</v>
      </c>
    </row>
    <row r="36" spans="2:10" ht="15.75" thickBot="1" x14ac:dyDescent="0.3">
      <c r="B36" s="224"/>
      <c r="C36" s="58"/>
      <c r="D36" s="59"/>
      <c r="E36" s="19" t="s">
        <v>4</v>
      </c>
      <c r="F36" s="55"/>
      <c r="G36" s="148">
        <v>4.68</v>
      </c>
      <c r="H36" s="48"/>
      <c r="I36" s="126">
        <f t="shared" si="2"/>
        <v>0</v>
      </c>
    </row>
    <row r="37" spans="2:10" ht="15.75" thickBot="1" x14ac:dyDescent="0.3">
      <c r="B37" s="195"/>
      <c r="C37" s="196"/>
      <c r="D37" s="60"/>
      <c r="E37" s="61" t="s">
        <v>10</v>
      </c>
      <c r="F37" s="62"/>
      <c r="G37" s="63">
        <f>5.75*1.2</f>
        <v>6.8999999999999995</v>
      </c>
      <c r="H37" s="64" t="b">
        <f>OR(IF(H18&gt;0,1,0),IF(H19&gt;0,1,0),IF(H20&gt;0,1,0),IF(H21&gt;0,1,0),IF(H22&gt;0,1,0),IF(H23&gt;0,1,0),IF(H24&gt;0,1,0),IF(H25&gt;0,1,0),IF(H26&gt;0,1,0),IF(H27&gt;0,1,0),IF(H28&gt;0,1,0),IF(H29&gt;0,1,0),IF(H30&gt;0,1,0),IF(H31&gt;0,1,0),IF(H32&gt;0,1,0),IF(H33,1,0),IF(H34,1,0),IF(H35,1,0),IF(H36,1,0))</f>
        <v>0</v>
      </c>
      <c r="I37" s="128">
        <f>H37*G37</f>
        <v>0</v>
      </c>
    </row>
    <row r="38" spans="2:10" ht="15.75" thickBot="1" x14ac:dyDescent="0.3">
      <c r="E38" s="67"/>
      <c r="F38" s="68"/>
      <c r="G38" s="67"/>
      <c r="H38" s="106" t="s">
        <v>7</v>
      </c>
      <c r="I38" s="129">
        <f>SUM(I18:I37)</f>
        <v>0</v>
      </c>
    </row>
    <row r="39" spans="2:10" ht="16.5" customHeight="1" thickBot="1" x14ac:dyDescent="0.3">
      <c r="B39" s="69"/>
      <c r="C39" s="70"/>
      <c r="D39" s="71"/>
      <c r="E39" s="193" t="s">
        <v>69</v>
      </c>
      <c r="F39" s="198"/>
      <c r="G39" s="11" t="s">
        <v>18</v>
      </c>
      <c r="H39" s="104" t="s">
        <v>0</v>
      </c>
      <c r="I39" s="109" t="s">
        <v>19</v>
      </c>
    </row>
    <row r="40" spans="2:10" ht="15" customHeight="1" x14ac:dyDescent="0.25">
      <c r="B40" s="178" t="s">
        <v>1</v>
      </c>
      <c r="C40" s="179"/>
      <c r="D40" s="73"/>
      <c r="E40" s="74" t="s">
        <v>53</v>
      </c>
      <c r="F40" s="75"/>
      <c r="G40" s="149">
        <v>1.62</v>
      </c>
      <c r="H40" s="101"/>
      <c r="I40" s="120">
        <f t="shared" ref="I40:I44" si="3">H40*G40</f>
        <v>0</v>
      </c>
      <c r="J40" s="72"/>
    </row>
    <row r="41" spans="2:10" ht="15.75" thickBot="1" x14ac:dyDescent="0.3">
      <c r="B41" s="182"/>
      <c r="C41" s="183"/>
      <c r="D41" s="76"/>
      <c r="E41" s="77" t="s">
        <v>68</v>
      </c>
      <c r="F41" s="78"/>
      <c r="G41" s="150">
        <v>2.58</v>
      </c>
      <c r="H41" s="102"/>
      <c r="I41" s="121">
        <f t="shared" si="3"/>
        <v>0</v>
      </c>
      <c r="J41" s="72"/>
    </row>
    <row r="42" spans="2:10" ht="15" customHeight="1" x14ac:dyDescent="0.25">
      <c r="B42" s="172" t="s">
        <v>2</v>
      </c>
      <c r="C42" s="173"/>
      <c r="D42" s="79"/>
      <c r="E42" s="80" t="s">
        <v>54</v>
      </c>
      <c r="F42" s="22" t="s">
        <v>23</v>
      </c>
      <c r="G42" s="151">
        <v>1.62</v>
      </c>
      <c r="H42" s="100"/>
      <c r="I42" s="119">
        <f t="shared" si="3"/>
        <v>0</v>
      </c>
      <c r="J42" s="72"/>
    </row>
    <row r="43" spans="2:10" ht="15.75" thickBot="1" x14ac:dyDescent="0.3">
      <c r="B43" s="176"/>
      <c r="C43" s="177"/>
      <c r="D43" s="81"/>
      <c r="E43" s="82" t="s">
        <v>55</v>
      </c>
      <c r="F43" s="83" t="s">
        <v>23</v>
      </c>
      <c r="G43" s="150">
        <v>2.58</v>
      </c>
      <c r="H43" s="102"/>
      <c r="I43" s="121">
        <f t="shared" si="3"/>
        <v>0</v>
      </c>
      <c r="J43" s="72"/>
    </row>
    <row r="44" spans="2:10" ht="15.75" thickBot="1" x14ac:dyDescent="0.3">
      <c r="B44" s="195"/>
      <c r="C44" s="196"/>
      <c r="D44" s="84"/>
      <c r="E44" s="85" t="s">
        <v>30</v>
      </c>
      <c r="F44" s="86"/>
      <c r="G44" s="112">
        <v>8.15</v>
      </c>
      <c r="H44" s="87" t="b">
        <f>OR(IF(H40&gt;0,1,0),IF(H41&gt;0,1,0),IF(H42&gt;0,1,0),IF(H43&gt;0,1,))</f>
        <v>0</v>
      </c>
      <c r="I44" s="122">
        <f t="shared" si="3"/>
        <v>0</v>
      </c>
    </row>
    <row r="45" spans="2:10" ht="15.75" thickBot="1" x14ac:dyDescent="0.3">
      <c r="B45" s="41"/>
      <c r="E45" s="67"/>
      <c r="F45" s="67"/>
      <c r="G45" s="67"/>
      <c r="H45" s="103" t="s">
        <v>8</v>
      </c>
      <c r="I45" s="123">
        <f>SUM(I40:I44)</f>
        <v>0</v>
      </c>
    </row>
    <row r="46" spans="2:10" ht="16.5" customHeight="1" x14ac:dyDescent="0.25">
      <c r="B46" s="88"/>
      <c r="C46" s="89"/>
      <c r="D46" s="89"/>
      <c r="E46" s="227" t="s">
        <v>56</v>
      </c>
      <c r="F46" s="228"/>
      <c r="G46" s="153" t="s">
        <v>18</v>
      </c>
      <c r="H46" s="154" t="s">
        <v>0</v>
      </c>
      <c r="I46" s="155" t="s">
        <v>19</v>
      </c>
    </row>
    <row r="47" spans="2:10" ht="15" customHeight="1" x14ac:dyDescent="0.25">
      <c r="B47" s="229"/>
      <c r="C47" s="229"/>
      <c r="D47" s="229"/>
      <c r="E47" s="239" t="s">
        <v>79</v>
      </c>
      <c r="F47" s="240"/>
      <c r="G47" s="156">
        <v>12.64</v>
      </c>
      <c r="H47" s="157"/>
      <c r="I47" s="127">
        <f>G47*H47</f>
        <v>0</v>
      </c>
    </row>
    <row r="48" spans="2:10" ht="15.75" thickBot="1" x14ac:dyDescent="0.3">
      <c r="B48" s="229"/>
      <c r="C48" s="229"/>
      <c r="D48" s="229"/>
      <c r="E48" s="241" t="s">
        <v>78</v>
      </c>
      <c r="F48" s="242"/>
      <c r="G48" s="158">
        <v>4.76</v>
      </c>
      <c r="H48" s="159"/>
      <c r="I48" s="126">
        <f>G48*H48</f>
        <v>0</v>
      </c>
    </row>
    <row r="49" spans="2:11" ht="15" customHeight="1" thickBot="1" x14ac:dyDescent="0.3">
      <c r="B49" s="90"/>
      <c r="C49" s="90"/>
      <c r="D49" s="90"/>
      <c r="E49" s="91"/>
      <c r="F49" s="91"/>
      <c r="G49" s="92"/>
      <c r="H49" s="105" t="s">
        <v>9</v>
      </c>
      <c r="I49" s="124">
        <f>SUM(I47:I48)</f>
        <v>0</v>
      </c>
      <c r="K49" s="160"/>
    </row>
    <row r="50" spans="2:11" ht="15.75" customHeight="1" x14ac:dyDescent="0.25">
      <c r="B50" s="90"/>
      <c r="C50" s="230" t="s">
        <v>57</v>
      </c>
      <c r="D50" s="230"/>
      <c r="E50" s="231"/>
      <c r="F50" s="232" t="s">
        <v>80</v>
      </c>
      <c r="G50" s="233"/>
      <c r="H50" s="233"/>
      <c r="I50" s="161">
        <f>SUM(I49,I45,I38,I16)</f>
        <v>0</v>
      </c>
    </row>
    <row r="51" spans="2:11" x14ac:dyDescent="0.25">
      <c r="B51" s="90"/>
      <c r="C51" s="90"/>
      <c r="D51" s="90"/>
      <c r="E51" s="9"/>
      <c r="F51" s="234" t="s">
        <v>67</v>
      </c>
      <c r="G51" s="235"/>
      <c r="H51" s="235"/>
      <c r="I51" s="162">
        <f>IF(SUM(H40:H43,H18:H36,H6:H14)&gt;10,21.6,0)</f>
        <v>0</v>
      </c>
    </row>
    <row r="52" spans="2:11" ht="15.75" thickBot="1" x14ac:dyDescent="0.3">
      <c r="B52" s="90"/>
      <c r="C52" s="230" t="s">
        <v>58</v>
      </c>
      <c r="D52" s="230"/>
      <c r="E52" s="231"/>
      <c r="F52" s="236" t="s">
        <v>66</v>
      </c>
      <c r="G52" s="237"/>
      <c r="H52" s="237"/>
      <c r="I52" s="163">
        <f>I50+I51</f>
        <v>0</v>
      </c>
    </row>
    <row r="53" spans="2:11" ht="6.95" customHeight="1" x14ac:dyDescent="0.25">
      <c r="B53" s="90"/>
      <c r="C53" s="90"/>
      <c r="D53" s="90"/>
      <c r="E53" s="9"/>
      <c r="G53" s="9"/>
      <c r="H53" s="9"/>
      <c r="I53" s="93"/>
    </row>
    <row r="54" spans="2:11" ht="16.5" customHeight="1" x14ac:dyDescent="0.25">
      <c r="B54" s="89"/>
      <c r="C54" s="238" t="s">
        <v>59</v>
      </c>
      <c r="D54" s="238"/>
      <c r="E54" s="238"/>
      <c r="F54" s="238"/>
      <c r="G54" s="238"/>
      <c r="H54" s="238"/>
      <c r="I54" s="238"/>
    </row>
    <row r="55" spans="2:11" ht="15" customHeight="1" x14ac:dyDescent="0.25">
      <c r="B55" s="41"/>
      <c r="C55" s="226" t="s">
        <v>60</v>
      </c>
      <c r="D55" s="226"/>
      <c r="E55" s="226"/>
      <c r="F55" s="226"/>
      <c r="G55" s="226"/>
      <c r="H55" s="226"/>
      <c r="I55" s="226"/>
    </row>
    <row r="56" spans="2:11" ht="6.95" customHeight="1" x14ac:dyDescent="0.25">
      <c r="B56" s="41"/>
      <c r="C56" s="42"/>
      <c r="E56" s="9"/>
      <c r="G56" s="9"/>
      <c r="H56" s="9"/>
      <c r="I56" s="93"/>
    </row>
    <row r="57" spans="2:11" x14ac:dyDescent="0.25">
      <c r="B57" s="41"/>
      <c r="C57" s="94" t="s">
        <v>61</v>
      </c>
      <c r="E57" s="95" t="s">
        <v>62</v>
      </c>
      <c r="F57" s="96" t="s">
        <v>63</v>
      </c>
      <c r="G57" s="9"/>
      <c r="H57" s="9"/>
      <c r="I57" s="93"/>
    </row>
    <row r="58" spans="2:11" x14ac:dyDescent="0.25">
      <c r="B58" s="41"/>
      <c r="C58" s="42"/>
    </row>
    <row r="59" spans="2:11" x14ac:dyDescent="0.25">
      <c r="C59"/>
      <c r="D59"/>
    </row>
  </sheetData>
  <sheetProtection algorithmName="SHA-512" hashValue="QF4yRU9PDa9CQyxMHa2YljxFZN/aX0+1MhIwzLta+trNpVoCdd3gFSkQmzIVL1Rj1PtH2hDAS5fXhV6kbW1EMA==" saltValue="9kSs5lsxF4SWy6IZ8dCE6Q==" spinCount="100000" sheet="1" formatCells="0" formatColumns="0" formatRows="0"/>
  <protectedRanges>
    <protectedRange sqref="H25" name="Plage1"/>
  </protectedRanges>
  <mergeCells count="42">
    <mergeCell ref="E39:F39"/>
    <mergeCell ref="B40:C41"/>
    <mergeCell ref="B42:C43"/>
    <mergeCell ref="B44:C44"/>
    <mergeCell ref="C55:I55"/>
    <mergeCell ref="E46:F46"/>
    <mergeCell ref="B47:D48"/>
    <mergeCell ref="C50:E50"/>
    <mergeCell ref="F50:H50"/>
    <mergeCell ref="F51:H51"/>
    <mergeCell ref="C52:E52"/>
    <mergeCell ref="F52:H52"/>
    <mergeCell ref="C54:I54"/>
    <mergeCell ref="E47:F47"/>
    <mergeCell ref="E48:F48"/>
    <mergeCell ref="B37:C37"/>
    <mergeCell ref="E20:F20"/>
    <mergeCell ref="E17:F17"/>
    <mergeCell ref="C22:C24"/>
    <mergeCell ref="D22:D24"/>
    <mergeCell ref="C25:C27"/>
    <mergeCell ref="D33:D34"/>
    <mergeCell ref="B28:B32"/>
    <mergeCell ref="C28:C30"/>
    <mergeCell ref="D28:D30"/>
    <mergeCell ref="C31:C32"/>
    <mergeCell ref="D31:D32"/>
    <mergeCell ref="B17:D17"/>
    <mergeCell ref="B18:B27"/>
    <mergeCell ref="B33:B36"/>
    <mergeCell ref="C33:C34"/>
    <mergeCell ref="G1:I1"/>
    <mergeCell ref="G2:I2"/>
    <mergeCell ref="G3:I3"/>
    <mergeCell ref="B5:D5"/>
    <mergeCell ref="E5:F5"/>
    <mergeCell ref="E7:F7"/>
    <mergeCell ref="C18:C21"/>
    <mergeCell ref="D18:D21"/>
    <mergeCell ref="B9:C11"/>
    <mergeCell ref="B6:C8"/>
    <mergeCell ref="B12:C14"/>
  </mergeCells>
  <phoneticPr fontId="21" type="noConversion"/>
  <dataValidations count="8">
    <dataValidation type="whole" errorStyle="information" operator="greaterThan" allowBlank="1" showInputMessage="1" errorTitle="Boucles à recommander" error="N'oubliez pas de saisir les boucles dans la feuille &quot;Boucles à recommander&quot;" sqref="H33:H36 H40:H41" xr:uid="{00000000-0002-0000-0100-000000000000}">
      <formula1>0</formula1>
    </dataValidation>
    <dataValidation type="custom" errorStyle="information" allowBlank="1" showInputMessage="1" showErrorMessage="1" errorTitle="NUMEROS NECESSAIRES" error="Pensez à saisir les numéros des boucles à recommander sur l'onglet Boucles à recommander" sqref="H10" xr:uid="{00000000-0002-0000-0100-000001000000}">
      <formula1>"SI(NBVAL(G10)&gt;0;VRAI)"</formula1>
    </dataValidation>
    <dataValidation type="custom" errorStyle="information" allowBlank="1" showInputMessage="1" showErrorMessage="1" errorTitle="NUMEROS NECESSAIRES" error="Pensez à saisir les numéros des boucles à recommander sur l'onglet Boucles à recommander" sqref="H8" xr:uid="{00000000-0002-0000-0100-000002000000}">
      <formula1>"SI(NBVAL(G8)&gt;0;VRAI)"</formula1>
    </dataValidation>
    <dataValidation type="custom" errorStyle="information" allowBlank="1" showInputMessage="1" showErrorMessage="1" errorTitle="NUMEROS NECESSAIRES" error="Pensez à saisir les numéros des boucles à recommander sur l'onglet Boucles à recommander" sqref="H9" xr:uid="{00000000-0002-0000-0100-000003000000}">
      <formula1>"SI(NBVAL(G9)&gt;0;VRAI)"</formula1>
    </dataValidation>
    <dataValidation type="custom" errorStyle="information" operator="greaterThan" allowBlank="1" showInputMessage="1" showErrorMessage="1" errorTitle="Boucles à recommander" error="N'oubliez pas de saisir les boucles dans la feuille &quot;Boucles à recommander&quot;" sqref="H31:H32 H28:H29" xr:uid="{00000000-0002-0000-0100-000005000000}">
      <formula1>"SI(NBVAL(G33;G36:G38;G40;G41)&gt;0;VRAI)"</formula1>
    </dataValidation>
    <dataValidation type="custom" errorStyle="information" operator="greaterThan" allowBlank="1" showInputMessage="1" showErrorMessage="1" errorTitle="Boucles à recommander" error="N'oubliez pas de saisir les boucles dans la feuille &quot;Boucles à recommander&quot;" sqref="H42:H43" xr:uid="{00000000-0002-0000-0100-000006000000}">
      <formula1>"SI(NBVAL(G52:G53)&gt;0;VRAI)"</formula1>
    </dataValidation>
    <dataValidation allowBlank="1" showInputMessage="1" showErrorMessage="1" prompt="Attention, vous devez commander ces boucles par multiples" sqref="H30 H25:H27 H22:H23" xr:uid="{00000000-0002-0000-0100-000007000000}"/>
    <dataValidation type="custom" errorStyle="information" allowBlank="1" showInputMessage="1" showErrorMessage="1" errorTitle="NUMEROS NECESSAIRES" error="Pensez à saisir les numéros des boucles à recommander sur l'onglet Boucles à recommander" prompt="Attention, vous devez commander ces boucles par multiples" sqref="H24" xr:uid="{00000000-0002-0000-0100-000008000000}">
      <formula1>"SI(NBVAL(G33)&gt;0;VRAI)"</formula1>
    </dataValidation>
  </dataValidations>
  <pageMargins left="0.23622047244094491" right="0.23622047244094491" top="0.39370078740157483" bottom="0.39370078740157483" header="0.31496062992125984" footer="0.31496062992125984"/>
  <pageSetup paperSize="9" scale="6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I44"/>
  <sheetViews>
    <sheetView showGridLines="0" workbookViewId="0">
      <selection activeCell="I44" sqref="A1:I44"/>
    </sheetView>
  </sheetViews>
  <sheetFormatPr baseColWidth="10" defaultRowHeight="15" x14ac:dyDescent="0.25"/>
  <cols>
    <col min="1" max="4" width="12.140625" customWidth="1"/>
    <col min="5" max="5" width="7.85546875" customWidth="1"/>
    <col min="6" max="9" width="12.140625" customWidth="1"/>
  </cols>
  <sheetData>
    <row r="1" spans="1:9" ht="39.950000000000003" customHeight="1" x14ac:dyDescent="0.25">
      <c r="A1" s="243"/>
      <c r="B1" s="243"/>
      <c r="C1" s="243"/>
      <c r="D1" s="243"/>
      <c r="E1" s="243"/>
      <c r="F1" s="243"/>
      <c r="G1" s="243"/>
      <c r="H1" s="243"/>
      <c r="I1" s="243"/>
    </row>
    <row r="2" spans="1:9" ht="19.5" x14ac:dyDescent="0.25">
      <c r="A2" s="7"/>
      <c r="B2" s="5"/>
      <c r="C2" s="244" t="s">
        <v>17</v>
      </c>
      <c r="D2" s="244"/>
      <c r="E2" s="244"/>
      <c r="F2" s="244"/>
      <c r="G2" s="244"/>
      <c r="H2" s="244"/>
      <c r="I2" s="244"/>
    </row>
    <row r="4" spans="1:9" ht="30" x14ac:dyDescent="0.25">
      <c r="A4" s="3" t="s">
        <v>14</v>
      </c>
      <c r="B4" s="3" t="s">
        <v>15</v>
      </c>
      <c r="C4" s="3" t="s">
        <v>14</v>
      </c>
      <c r="D4" s="3" t="s">
        <v>15</v>
      </c>
      <c r="F4" s="3" t="s">
        <v>14</v>
      </c>
      <c r="G4" s="3" t="s">
        <v>15</v>
      </c>
      <c r="H4" s="3" t="s">
        <v>14</v>
      </c>
      <c r="I4" s="3" t="s">
        <v>15</v>
      </c>
    </row>
    <row r="5" spans="1:9" x14ac:dyDescent="0.25">
      <c r="A5" s="6"/>
      <c r="B5" s="6"/>
      <c r="C5" s="6"/>
      <c r="D5" s="6"/>
      <c r="F5" s="6"/>
      <c r="G5" s="6"/>
      <c r="H5" s="6"/>
      <c r="I5" s="6"/>
    </row>
    <row r="6" spans="1:9" x14ac:dyDescent="0.25">
      <c r="A6" s="6"/>
      <c r="B6" s="6"/>
      <c r="C6" s="6"/>
      <c r="D6" s="6"/>
      <c r="F6" s="6"/>
      <c r="G6" s="6"/>
      <c r="H6" s="6"/>
      <c r="I6" s="6"/>
    </row>
    <row r="7" spans="1:9" x14ac:dyDescent="0.25">
      <c r="A7" s="6"/>
      <c r="B7" s="6"/>
      <c r="C7" s="6"/>
      <c r="D7" s="6"/>
      <c r="F7" s="6"/>
      <c r="G7" s="6"/>
      <c r="H7" s="6"/>
      <c r="I7" s="6"/>
    </row>
    <row r="8" spans="1:9" x14ac:dyDescent="0.25">
      <c r="A8" s="6"/>
      <c r="B8" s="6"/>
      <c r="C8" s="6"/>
      <c r="D8" s="6"/>
      <c r="F8" s="6"/>
      <c r="G8" s="6"/>
      <c r="H8" s="6"/>
      <c r="I8" s="6"/>
    </row>
    <row r="9" spans="1:9" x14ac:dyDescent="0.25">
      <c r="A9" s="6"/>
      <c r="B9" s="6"/>
      <c r="C9" s="6"/>
      <c r="D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F16" s="6"/>
      <c r="G16" s="6"/>
      <c r="H16" s="6"/>
      <c r="I16" s="6"/>
    </row>
    <row r="17" spans="1:9" ht="39.950000000000003" customHeight="1" x14ac:dyDescent="0.25">
      <c r="A17" s="243"/>
      <c r="B17" s="243"/>
      <c r="C17" s="243"/>
      <c r="D17" s="243"/>
      <c r="E17" s="243"/>
      <c r="F17" s="243"/>
      <c r="G17" s="243"/>
      <c r="H17" s="243"/>
      <c r="I17" s="243"/>
    </row>
    <row r="18" spans="1:9" ht="19.5" x14ac:dyDescent="0.25">
      <c r="A18" s="1"/>
      <c r="B18" s="152" t="s">
        <v>11</v>
      </c>
      <c r="F18" s="1"/>
      <c r="G18" s="152" t="s">
        <v>13</v>
      </c>
    </row>
    <row r="19" spans="1:9" ht="15" customHeight="1" x14ac:dyDescent="0.25">
      <c r="B19" s="245" t="s">
        <v>12</v>
      </c>
      <c r="C19" s="245"/>
      <c r="D19" s="245"/>
      <c r="G19" s="245" t="s">
        <v>16</v>
      </c>
      <c r="H19" s="245"/>
      <c r="I19" s="245"/>
    </row>
    <row r="20" spans="1:9" x14ac:dyDescent="0.25">
      <c r="B20" s="246"/>
      <c r="C20" s="246"/>
      <c r="D20" s="246"/>
      <c r="G20" s="246"/>
      <c r="H20" s="246"/>
      <c r="I20" s="246"/>
    </row>
    <row r="21" spans="1:9" ht="30" x14ac:dyDescent="0.25">
      <c r="A21" s="3" t="s">
        <v>14</v>
      </c>
      <c r="B21" s="3" t="s">
        <v>15</v>
      </c>
      <c r="C21" s="3" t="s">
        <v>14</v>
      </c>
      <c r="D21" s="3" t="s">
        <v>15</v>
      </c>
      <c r="E21" s="2"/>
      <c r="F21" s="3" t="s">
        <v>65</v>
      </c>
      <c r="G21" s="3" t="s">
        <v>15</v>
      </c>
      <c r="H21" s="3" t="s">
        <v>64</v>
      </c>
      <c r="I21" s="3" t="s">
        <v>15</v>
      </c>
    </row>
    <row r="22" spans="1:9" x14ac:dyDescent="0.25">
      <c r="A22" s="6"/>
      <c r="B22" s="6"/>
      <c r="C22" s="6"/>
      <c r="D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F33" s="6"/>
      <c r="G33" s="6"/>
      <c r="H33" s="6"/>
      <c r="I33" s="6"/>
    </row>
    <row r="34" spans="1:9" x14ac:dyDescent="0.25">
      <c r="A34" s="6"/>
      <c r="B34" s="6"/>
      <c r="C34" s="6"/>
      <c r="D34" s="6"/>
      <c r="F34" s="6"/>
      <c r="G34" s="6"/>
      <c r="H34" s="6"/>
      <c r="I34" s="6"/>
    </row>
    <row r="35" spans="1:9" x14ac:dyDescent="0.25">
      <c r="A35" s="6"/>
      <c r="B35" s="6"/>
      <c r="C35" s="6"/>
      <c r="D35" s="6"/>
      <c r="F35" s="6"/>
      <c r="G35" s="6"/>
      <c r="H35" s="6"/>
      <c r="I35" s="6"/>
    </row>
    <row r="36" spans="1:9" x14ac:dyDescent="0.25">
      <c r="A36" s="6"/>
      <c r="B36" s="6"/>
      <c r="C36" s="6"/>
      <c r="D36" s="6"/>
      <c r="F36" s="6"/>
      <c r="G36" s="6"/>
      <c r="H36" s="6"/>
      <c r="I36" s="6"/>
    </row>
    <row r="37" spans="1:9" x14ac:dyDescent="0.25">
      <c r="A37" s="6"/>
      <c r="B37" s="6"/>
      <c r="C37" s="6"/>
      <c r="D37" s="6"/>
      <c r="F37" s="6"/>
      <c r="G37" s="6"/>
      <c r="H37" s="6"/>
      <c r="I37" s="6"/>
    </row>
    <row r="38" spans="1:9" x14ac:dyDescent="0.25">
      <c r="A38" s="6"/>
      <c r="B38" s="6"/>
      <c r="C38" s="6"/>
      <c r="D38" s="6"/>
      <c r="F38" s="6"/>
      <c r="G38" s="6"/>
      <c r="H38" s="6"/>
      <c r="I38" s="6"/>
    </row>
    <row r="39" spans="1:9" x14ac:dyDescent="0.25">
      <c r="A39" s="6"/>
      <c r="B39" s="6"/>
      <c r="C39" s="6"/>
      <c r="D39" s="6"/>
      <c r="F39" s="6"/>
      <c r="G39" s="6"/>
      <c r="H39" s="6"/>
      <c r="I39" s="6"/>
    </row>
    <row r="40" spans="1:9" x14ac:dyDescent="0.25">
      <c r="A40" s="6"/>
      <c r="B40" s="6"/>
      <c r="C40" s="6"/>
      <c r="D40" s="6"/>
      <c r="F40" s="6"/>
      <c r="G40" s="6"/>
      <c r="H40" s="6"/>
      <c r="I40" s="6"/>
    </row>
    <row r="41" spans="1:9" x14ac:dyDescent="0.25">
      <c r="A41" s="6"/>
      <c r="B41" s="6"/>
      <c r="C41" s="6"/>
      <c r="D41" s="6"/>
      <c r="F41" s="6"/>
      <c r="G41" s="6"/>
      <c r="H41" s="6"/>
      <c r="I41" s="6"/>
    </row>
    <row r="42" spans="1:9" x14ac:dyDescent="0.25">
      <c r="A42" s="6"/>
      <c r="B42" s="6"/>
      <c r="C42" s="6"/>
      <c r="D42" s="6"/>
      <c r="F42" s="6"/>
      <c r="G42" s="6"/>
      <c r="H42" s="6"/>
      <c r="I42" s="6"/>
    </row>
    <row r="43" spans="1:9" x14ac:dyDescent="0.25">
      <c r="A43" s="6"/>
      <c r="B43" s="6"/>
      <c r="C43" s="6"/>
      <c r="D43" s="6"/>
      <c r="F43" s="6"/>
      <c r="G43" s="6"/>
      <c r="H43" s="6"/>
      <c r="I43" s="6"/>
    </row>
    <row r="44" spans="1:9" x14ac:dyDescent="0.25">
      <c r="A44" s="6"/>
      <c r="B44" s="6"/>
      <c r="C44" s="6"/>
      <c r="D44" s="6"/>
      <c r="F44" s="6"/>
      <c r="G44" s="6"/>
      <c r="H44" s="6"/>
      <c r="I44" s="6"/>
    </row>
  </sheetData>
  <mergeCells count="5">
    <mergeCell ref="A1:I1"/>
    <mergeCell ref="C2:I2"/>
    <mergeCell ref="A17:I17"/>
    <mergeCell ref="B19:D20"/>
    <mergeCell ref="G19:I20"/>
  </mergeCells>
  <pageMargins left="0.7" right="0.7" top="0.75" bottom="0.75" header="0.3" footer="0.3"/>
  <pageSetup paperSize="9" scale="97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5</xdr:col>
                    <xdr:colOff>314325</xdr:colOff>
                    <xdr:row>17</xdr:row>
                    <xdr:rowOff>114300</xdr:rowOff>
                  </from>
                  <to>
                    <xdr:col>5</xdr:col>
                    <xdr:colOff>561975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0</xdr:col>
                    <xdr:colOff>352425</xdr:colOff>
                    <xdr:row>17</xdr:row>
                    <xdr:rowOff>133350</xdr:rowOff>
                  </from>
                  <to>
                    <xdr:col>0</xdr:col>
                    <xdr:colOff>638175</xdr:colOff>
                    <xdr:row>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447675</xdr:colOff>
                    <xdr:row>0</xdr:row>
                    <xdr:rowOff>495300</xdr:rowOff>
                  </from>
                  <to>
                    <xdr:col>1</xdr:col>
                    <xdr:colOff>733425</xdr:colOff>
                    <xdr:row>1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Notice</vt:lpstr>
      <vt:lpstr>Bon de commande 2024</vt:lpstr>
      <vt:lpstr>Boucles à recommander</vt:lpstr>
      <vt:lpstr>Notice!OLE_LINK1</vt:lpstr>
      <vt:lpstr>'Bon de commande 2024'!Zone_d_impression</vt:lpstr>
    </vt:vector>
  </TitlesOfParts>
  <Company>Chambre d'Agriculture de Haute-Marne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Anne-Sophie CLAUDON</dc:creator>
  <cp:lastModifiedBy>Anne-Sophie CLAUDON</cp:lastModifiedBy>
  <cp:lastPrinted>2024-01-04T13:27:18Z</cp:lastPrinted>
  <dcterms:created xsi:type="dcterms:W3CDTF">2018-12-19T15:43:08Z</dcterms:created>
  <dcterms:modified xsi:type="dcterms:W3CDTF">2024-04-15T07:40:34Z</dcterms:modified>
</cp:coreProperties>
</file>